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Guidance" sheetId="1" state="visible" r:id="rId3"/>
    <sheet name="Provider Information" sheetId="2" state="visible" r:id="rId4"/>
    <sheet name="Pricing Schedule" sheetId="3" state="visible" r:id="rId5"/>
    <sheet name="Bespoke Programme 1" sheetId="4" state="visible" r:id="rId6"/>
    <sheet name="Bespoke Programme 2" sheetId="5" state="visible" r:id="rId7"/>
    <sheet name="Bespoke Programme 3" sheetId="6" state="visible" r:id="rId8"/>
    <sheet name="Delivery Plan" sheetId="7" state="visible" r:id="rId9"/>
    <sheet name="Employer &amp; Progression" sheetId="8" state="visible" r:id="rId10"/>
    <sheet name="Funding Profile" sheetId="9" state="visible" r:id="rId11"/>
    <sheet name="Summary &amp; Checks" sheetId="10" state="visible" r:id="rId1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<sst xmlns="http://schemas.openxmlformats.org/spreadsheetml/2006/main" count="279" uniqueCount="184">
  <si>
    <t xml:space="preserve">Construction Skills Package (CSP) — Subcontracted Delivery: Pricing Schedule &amp; Delivery Plan</t>
  </si>
  <si>
    <t xml:space="preserve">Leeds College of Building · to accompany the Invitation to Tender (Questions P1 and Q7)</t>
  </si>
  <si>
    <t xml:space="preserve">Please read before completing</t>
  </si>
  <si>
    <t xml:space="preserve">Purpose</t>
  </si>
  <si>
    <t xml:space="preserve">Use this workbook to (1) price your proposal (Question P1, Pricing) and (2) set out when, where and how you will deliver it (Question Q7, Delivery Plan). It covers the Construction Skills Package only. Do not include provision funded through any other programme.</t>
  </si>
  <si>
    <t xml:space="preserve">Contract term</t>
  </si>
  <si>
    <t xml:space="preserve">Delivery goes live in January 2027. The Initial Term ends on 31 July 2027, with the opportunity for the College to extend for further Extension Periods (up to twelve months each) depending on performance and the availability of funding.</t>
  </si>
  <si>
    <t xml:space="preserve">Funding available</t>
  </si>
  <si>
    <t xml:space="preserve">£351,670 is available for subcontracted CSP delivery, to be awarded to up to four partners. If shared equally the indicative minimum value per partner is £87,917.50. Your total request is checked against both figures on the Summary &amp; Checks tab.</t>
  </si>
  <si>
    <t xml:space="preserve">What can be proposed</t>
  </si>
  <si>
    <t xml:space="preserve">• Level 2 and/or Level 3 construction aims (regulated qualifications), and/or
• bespoke non-regulated aims, which must be delivered as a Targeted Employment Programme (TEP) with a target of at least 50% of learners progressing into employment.
Level 1 provision does not count towards CSP targets and metrics and cannot be proposed. The Level column only accepts 2 or 3.</t>
  </si>
  <si>
    <t xml:space="preserve">Your proposal must</t>
  </si>
  <si>
    <t xml:space="preserve">• complement, and not duplicate, existing grant-funded college provision (see Appendix 1 and Appendix 6 of the ITT)
• be bespoke or targeted at priority groups: adults without a full Level 2, unemployed, NEET, people in IMD areas, and groups under-represented in construction (e.g. women and ethnic minorities)
• be for learners who live in West Yorkshire
• show how learners can progress from Level 1 pathways onto your provision (Employer &amp; Progression tab)
• be able to mobilise and start delivery for a January 2027 go-live</t>
  </si>
  <si>
    <t xml:space="preserve">Costing rules</t>
  </si>
  <si>
    <t xml:space="preserve">• Construction skills funding rate: £9.60 per guided learning hour (GLH). Price per aim = planned GLH × £9.60, unless a different funded rate is shown on Find a Learning Aim, in which case enter it in the 'Unit price override' column.
• Subject sector area must be 5.2 (Construction, Planning and the Built Environment).
• Costs must be transparent and proportionate. Itemise Learner Support and any exceptional or wraparound costs not covered by the hourly rate, with a rationale.
• Request eligibility flexibility only where needed (e.g. prior attainment or low-wage restrictions) and give the rationale.</t>
  </si>
  <si>
    <t xml:space="preserve">Targeted Employment Programmes (TEPs)</t>
  </si>
  <si>
    <t xml:space="preserve">A TEP must: be co-created with employers; link learners to employers with live vacancies; have vacancies open at the end appropriate to the number completing; engage unemployed individuals or those eligible for full funding under the earnings threshold; and support unsuccessful learners to apply for similar roles.
Components: accredited or non-accredited learning tailored to construction; essential skills, knowledge and behaviours; personalised support into work (mock interviews, personal statements, construction CVs); guaranteed job interviews; post-course support.</t>
  </si>
  <si>
    <t xml:space="preserve">How to complete</t>
  </si>
  <si>
    <t xml:space="preserve">1. Provider Information — provider details, evaluation approach, risks and mitigations.
2. Pricing Schedule — list every aim, then wraparound costs. (Question P1)
3. Bespoke Programme 1–3 — only if proposing a package of bespoke/non-regulated aims or a TEP. List every aim from these programmes on the Pricing Schedule too.
4. Delivery Plan — planned starts by month, delivery area and model. (Question Q7)
5. Employer &amp; Progression — named employers and vacancies, and Level 1 feeder routes.
6. Funding Profile — calculated automatically; check it.
7. Summary &amp; Checks — all checks should read OK before you submit.</t>
  </si>
  <si>
    <t xml:space="preserve">Colour key</t>
  </si>
  <si>
    <t xml:space="preserve">Yellow cells = for you to complete. Grey cells = calculated; do not overwrite.</t>
  </si>
  <si>
    <t xml:space="preserve">Submission</t>
  </si>
  <si>
    <t xml:space="preserve">Email the completed workbook with your other tender documents to Carly Sidebottom (Csidebottom@lcb.ac.uk) and Rachel Nichol (Rnichol@lcb.ac.uk) by 6 November 2026. The Delivery Plan is not scored but failure to submit it will result in the Tender being dismissed.</t>
  </si>
  <si>
    <t xml:space="preserve">Provider information</t>
  </si>
  <si>
    <t xml:space="preserve">Item</t>
  </si>
  <si>
    <t xml:space="preserve">Response</t>
  </si>
  <si>
    <t xml:space="preserve">Provider name</t>
  </si>
  <si>
    <t xml:space="preserve">UKPRN</t>
  </si>
  <si>
    <t xml:space="preserve">Lead contact (name, email, phone)</t>
  </si>
  <si>
    <t xml:space="preserve">Proposed delivery area (Local Authority areas)</t>
  </si>
  <si>
    <t xml:space="preserve">Proposed delivery period</t>
  </si>
  <si>
    <t xml:space="preserve">January 2027 (go-live) – 31 July 2027 (end of Initial Term)</t>
  </si>
  <si>
    <t xml:space="preserve">Estimated number of individual learners</t>
  </si>
  <si>
    <t xml:space="preserve">Estimated learners progressing into work (%)</t>
  </si>
  <si>
    <t xml:space="preserve">Total request (£) — from Pricing Schedule</t>
  </si>
  <si>
    <t xml:space="preserve">Evaluation</t>
  </si>
  <si>
    <t xml:space="preserve">Evaluation approach</t>
  </si>
  <si>
    <t xml:space="preserve">Describe your methodology and frequency of evaluation (at least mid-point and end). Include learner and/or employer voice and summarise successes, challenges, results and unintended consequences.</t>
  </si>
  <si>
    <t xml:space="preserve">Key risks and mitigations</t>
  </si>
  <si>
    <t xml:space="preserve">Risk (e.g. recruitment, employer, financial, staffing, quality, mobilisation for January 2027)</t>
  </si>
  <si>
    <t xml:space="preserve">Practical mitigation</t>
  </si>
  <si>
    <t xml:space="preserve">Owner / RAG</t>
  </si>
  <si>
    <t xml:space="preserve">Pricing Schedule (Question P1)</t>
  </si>
  <si>
    <t xml:space="preserve">List every aim you propose (regulated, non-regulated and TEP/bespoke). Level 2 or 3 only.</t>
  </si>
  <si>
    <t xml:space="preserve">Construction rate per GLH</t>
  </si>
  <si>
    <t xml:space="preserve">Funding available (£)</t>
  </si>
  <si>
    <t xml:space="preserve">Max. partners</t>
  </si>
  <si>
    <t xml:space="preserve">Indicative minimum per partner</t>
  </si>
  <si>
    <t xml:space="preserve">#</t>
  </si>
  <si>
    <t xml:space="preserve">Type</t>
  </si>
  <si>
    <t xml:space="preserve">Learning aim reference</t>
  </si>
  <si>
    <t xml:space="preserve">Qualification / aim title</t>
  </si>
  <si>
    <t xml:space="preserve">Level (2 or 3)</t>
  </si>
  <si>
    <t xml:space="preserve">SSA</t>
  </si>
  <si>
    <t xml:space="preserve">Planned GLH</t>
  </si>
  <si>
    <t xml:space="preserve">Unit price override (£) (only if different funded rate)</t>
  </si>
  <si>
    <t xml:space="preserve">Price per aim (£)</t>
  </si>
  <si>
    <t xml:space="preserve">Learners</t>
  </si>
  <si>
    <t xml:space="preserve">Aim cost (£)</t>
  </si>
  <si>
    <t xml:space="preserve">Eligibility flexibility requested?</t>
  </si>
  <si>
    <t xml:space="preserve">Flexibility rationale</t>
  </si>
  <si>
    <t xml:space="preserve">Workplace learning?</t>
  </si>
  <si>
    <t xml:space="preserve">Programme ref (e.g. Bespoke 1)</t>
  </si>
  <si>
    <t xml:space="preserve">Level check</t>
  </si>
  <si>
    <t xml:space="preserve">Total aim cost</t>
  </si>
  <si>
    <t xml:space="preserve">Wraparound and exceptional costs (not covered by the hourly rate) — give a description and rationale for each</t>
  </si>
  <si>
    <t xml:space="preserve">Cost line</t>
  </si>
  <si>
    <t xml:space="preserve">Description and rationale</t>
  </si>
  <si>
    <t xml:space="preserve">Total (£)</t>
  </si>
  <si>
    <t xml:space="preserve">Learner Support (itemise; additional to hourly rate)</t>
  </si>
  <si>
    <t xml:space="preserve">Staffing (wraparound)</t>
  </si>
  <si>
    <t xml:space="preserve">Materials</t>
  </si>
  <si>
    <t xml:space="preserve">Equipment</t>
  </si>
  <si>
    <t xml:space="preserve">Overheads</t>
  </si>
  <si>
    <t xml:space="preserve">Other exceptional costs</t>
  </si>
  <si>
    <t xml:space="preserve">Total wraparound</t>
  </si>
  <si>
    <t xml:space="preserve">Summary</t>
  </si>
  <si>
    <t xml:space="preserve">TOTAL REQUEST (£)</t>
  </si>
  <si>
    <t xml:space="preserve">Headroom / (over) (£)</t>
  </si>
  <si>
    <t xml:space="preserve">Share of total funding</t>
  </si>
  <si>
    <t xml:space="preserve">Aim enrolments</t>
  </si>
  <si>
    <t xml:space="preserve">Average cost per aim enrolment (£)</t>
  </si>
  <si>
    <t xml:space="preserve">Wraparound as % of total request</t>
  </si>
  <si>
    <t xml:space="preserve">Bespoke Programme 1 — package of bespoke / non-regulated aims or Targeted Employment Programme (TEP)</t>
  </si>
  <si>
    <t xml:space="preserve">Complete only if proposing a bespoke package. Also list every aim on the Pricing Schedule (quote 'Bespoke 1' in the Programme ref column).</t>
  </si>
  <si>
    <t xml:space="preserve">Programme title</t>
  </si>
  <si>
    <t xml:space="preserve">Delivery model (blended, classroom, workplace, roll-on roll-off, course duration, average class size)</t>
  </si>
  <si>
    <t xml:space="preserve">Number of learners</t>
  </si>
  <si>
    <t xml:space="preserve">Estimated learners progressing into work (%) — TEPs must target at least 50%</t>
  </si>
  <si>
    <t xml:space="preserve">Problem to be addressed / aims and objectives</t>
  </si>
  <si>
    <t xml:space="preserve">Key themes and subjects</t>
  </si>
  <si>
    <t xml:space="preserve">Target learners, learner need, under-representation or cold-spot issue</t>
  </si>
  <si>
    <t xml:space="preserve">Recruitment approach (incl. Level 1 feeder routes)</t>
  </si>
  <si>
    <t xml:space="preserve">Why existing college provision does not meet the need (additionality)</t>
  </si>
  <si>
    <t xml:space="preserve">Employer demand and involvement (named employers, co-design, live vacancies)</t>
  </si>
  <si>
    <t xml:space="preserve">Intended progression</t>
  </si>
  <si>
    <t xml:space="preserve">Guaranteed job interviews and post-course support</t>
  </si>
  <si>
    <t xml:space="preserve">Aim title</t>
  </si>
  <si>
    <t xml:space="preserve">Description / content</t>
  </si>
  <si>
    <t xml:space="preserve">Cost per GLH (£)</t>
  </si>
  <si>
    <t xml:space="preserve">Total GLH cost (£)</t>
  </si>
  <si>
    <t xml:space="preserve">Cost for all learners (£)</t>
  </si>
  <si>
    <t xml:space="preserve">Programme aim cost</t>
  </si>
  <si>
    <t xml:space="preserve">Wraparound cost line</t>
  </si>
  <si>
    <t xml:space="preserve">Learner Support</t>
  </si>
  <si>
    <t xml:space="preserve">Staffing</t>
  </si>
  <si>
    <t xml:space="preserve">Programme 1 total cost</t>
  </si>
  <si>
    <t xml:space="preserve">Bespoke Programme 2 — package of bespoke / non-regulated aims or Targeted Employment Programme (TEP)</t>
  </si>
  <si>
    <t xml:space="preserve">Complete only if proposing a bespoke package. Also list every aim on the Pricing Schedule (quote 'Bespoke 2' in the Programme ref column).</t>
  </si>
  <si>
    <t xml:space="preserve">Programme 2 total cost</t>
  </si>
  <si>
    <t xml:space="preserve">Bespoke Programme 3 — package of bespoke / non-regulated aims or Targeted Employment Programme (TEP)</t>
  </si>
  <si>
    <t xml:space="preserve">Complete only if proposing a bespoke package. Also list every aim on the Pricing Schedule (quote 'Bespoke 3' in the Programme ref column).</t>
  </si>
  <si>
    <t xml:space="preserve">Programme 3 total cost</t>
  </si>
  <si>
    <t xml:space="preserve">Delivery Plan (Question Q7)</t>
  </si>
  <si>
    <t xml:space="preserve">Aims, levels and learner numbers pull through from the Pricing Schedule. Plan learner starts by month and by Local Authority area. Starts and area totals must equal the number of learners.</t>
  </si>
  <si>
    <t xml:space="preserve">Planned learner starts by month</t>
  </si>
  <si>
    <t xml:space="preserve">Learners by delivery area (Local Authority of delivery)</t>
  </si>
  <si>
    <t xml:space="preserve">Level</t>
  </si>
  <si>
    <t xml:space="preserve">Jan 27</t>
  </si>
  <si>
    <t xml:space="preserve">Feb 27</t>
  </si>
  <si>
    <t xml:space="preserve">Mar 27</t>
  </si>
  <si>
    <t xml:space="preserve">Apr 27</t>
  </si>
  <si>
    <t xml:space="preserve">May 27</t>
  </si>
  <si>
    <t xml:space="preserve">Jun 27</t>
  </si>
  <si>
    <t xml:space="preserve">Jul 27</t>
  </si>
  <si>
    <t xml:space="preserve">Total starts</t>
  </si>
  <si>
    <t xml:space="preserve">Starts check</t>
  </si>
  <si>
    <t xml:space="preserve">Bradford</t>
  </si>
  <si>
    <t xml:space="preserve">Calderdale</t>
  </si>
  <si>
    <t xml:space="preserve">Kirklees</t>
  </si>
  <si>
    <t xml:space="preserve">Leeds</t>
  </si>
  <si>
    <t xml:space="preserve">Wakefield</t>
  </si>
  <si>
    <t xml:space="preserve">Total</t>
  </si>
  <si>
    <t xml:space="preserve">Area check</t>
  </si>
  <si>
    <t xml:space="preserve">Delivery location(s) / venue</t>
  </si>
  <si>
    <t xml:space="preserve">Delivery model</t>
  </si>
  <si>
    <t xml:space="preserve">Mobilisation for January 2027 go-live</t>
  </si>
  <si>
    <t xml:space="preserve">Key mobilisation milestones and dates (premises ready, staff in post, awarding-body approvals confirmed, learners enrolled)</t>
  </si>
  <si>
    <t xml:space="preserve">Date first learners will start (must be no later than January 2027)</t>
  </si>
  <si>
    <t xml:space="preserve">Existing learner pipeline (number of named or expressions of interest)</t>
  </si>
  <si>
    <t xml:space="preserve">Awarding body / centre and qualification approval status for each regulated aim</t>
  </si>
  <si>
    <t xml:space="preserve">Employer links, vacancies and progression</t>
  </si>
  <si>
    <t xml:space="preserve">A. Named employers and live vacancies (essential for TEPs).  B. Progression from Level 1 pathways.</t>
  </si>
  <si>
    <t xml:space="preserve">A. Employers and vacancies</t>
  </si>
  <si>
    <t xml:space="preserve">Employer</t>
  </si>
  <si>
    <t xml:space="preserve">Programme / aim</t>
  </si>
  <si>
    <t xml:space="preserve">Vacancies (number)</t>
  </si>
  <si>
    <t xml:space="preserve">Vacancy start date</t>
  </si>
  <si>
    <t xml:space="preserve">Guaranteed interviews? (Y/N)</t>
  </si>
  <si>
    <t xml:space="preserve">Roles and nature of employer involvement (e.g. co-design, work placement)</t>
  </si>
  <si>
    <t xml:space="preserve">Total vacancies</t>
  </si>
  <si>
    <t xml:space="preserve">B. Progression from Level 1 pathways onto the proposed Level 2/3 provision</t>
  </si>
  <si>
    <t xml:space="preserve">Feeder route / partner (e.g. entry, taster, employability provision)</t>
  </si>
  <si>
    <t xml:space="preserve">Level 1 provision or pathway</t>
  </si>
  <si>
    <t xml:space="preserve">Learners expected to progress (number)</t>
  </si>
  <si>
    <t xml:space="preserve">Target Level 2/3 aim</t>
  </si>
  <si>
    <t xml:space="preserve">Arrangement (referral, partnership, agreement in place?)</t>
  </si>
  <si>
    <t xml:space="preserve">Evidence</t>
  </si>
  <si>
    <t xml:space="preserve">Indicative funding profile (calculated)</t>
  </si>
  <si>
    <t xml:space="preserve">Learner starts per month × price per aim. Indicative only — profile reflects start dates, not claim timing.</t>
  </si>
  <si>
    <t xml:space="preserve">Total aim funding</t>
  </si>
  <si>
    <t xml:space="preserve">Summary and checks</t>
  </si>
  <si>
    <t xml:space="preserve">All checks should read OK before submitting.</t>
  </si>
  <si>
    <t xml:space="preserve">Value</t>
  </si>
  <si>
    <t xml:space="preserve">Note</t>
  </si>
  <si>
    <t xml:space="preserve">Provider</t>
  </si>
  <si>
    <t xml:space="preserve">Total request (£)</t>
  </si>
  <si>
    <t xml:space="preserve">Aim costs plus wraparound</t>
  </si>
  <si>
    <t xml:space="preserve">£351,670 across up to four partners</t>
  </si>
  <si>
    <t xml:space="preserve">Indicative minimum per partner (£)</t>
  </si>
  <si>
    <t xml:space="preserve">Equal four-way split</t>
  </si>
  <si>
    <t xml:space="preserve">Check: request within funding available</t>
  </si>
  <si>
    <t xml:space="preserve">Check: request at or above indicative minimum</t>
  </si>
  <si>
    <t xml:space="preserve">Not a bar to bidding; for information</t>
  </si>
  <si>
    <t xml:space="preserve">Check: all aims are Level 2 or 3</t>
  </si>
  <si>
    <t xml:space="preserve">Level 1 cannot be funded</t>
  </si>
  <si>
    <t xml:space="preserve">Check: learner starts reconcile to learners (Delivery Plan)</t>
  </si>
  <si>
    <t xml:space="preserve">Check: delivery areas reconcile to learners</t>
  </si>
  <si>
    <t xml:space="preserve">Check: funding profile equals aim cost</t>
  </si>
  <si>
    <t xml:space="preserve">Aims proposed</t>
  </si>
  <si>
    <t xml:space="preserve">Level 2 aim enrolments</t>
  </si>
  <si>
    <t xml:space="preserve">Level 3 aim enrolments</t>
  </si>
  <si>
    <t xml:space="preserve">Total vacancies linked to proposal</t>
  </si>
  <si>
    <t xml:space="preserve">TEPs: vacancies should match learner numbers</t>
  </si>
</sst>
</file>

<file path=xl/styles.xml><?xml version="1.0" encoding="utf-8"?>
<styleSheet xmlns="http://schemas.openxmlformats.org/spreadsheetml/2006/main">
  <numFmts count="7">
    <numFmt numFmtId="164" formatCode="General"/>
    <numFmt numFmtId="165" formatCode="0%"/>
    <numFmt numFmtId="166" formatCode="\£#,##0.00"/>
    <numFmt numFmtId="167" formatCode="0.0"/>
    <numFmt numFmtId="168" formatCode="0"/>
    <numFmt numFmtId="169" formatCode="0.0%"/>
    <numFmt numFmtId="170" formatCode="\£#,##0"/>
  </numFmts>
  <fonts count="12">
    <font>
      <sz val="11"/>
      <color theme="1"/>
      <name val="Calibri"/>
      <family val="2"/>
      <charset val="1"/>
    </font>
    <font>
      <sz val="10"/>
      <name val="Arial"/>
      <family val="0"/>
    </font>
    <font>
      <sz val="10"/>
      <name val="Arial"/>
      <family val="0"/>
    </font>
    <font>
      <sz val="10"/>
      <name val="Arial"/>
      <family val="0"/>
    </font>
    <font>
      <b val="true"/>
      <sz val="14"/>
      <color rgb="FF1F3864"/>
      <name val="Arial"/>
      <family val="0"/>
      <charset val="1"/>
    </font>
    <font>
      <i val="true"/>
      <sz val="9"/>
      <color rgb="FF595959"/>
      <name val="Arial"/>
      <family val="0"/>
      <charset val="1"/>
    </font>
    <font>
      <b val="true"/>
      <sz val="12"/>
      <color rgb="FFC00000"/>
      <name val="Arial"/>
      <family val="0"/>
      <charset val="1"/>
    </font>
    <font>
      <b val="true"/>
      <sz val="10"/>
      <color rgb="FF1F3864"/>
      <name val="Arial"/>
      <family val="0"/>
      <charset val="1"/>
    </font>
    <font>
      <sz val="10"/>
      <name val="Arial"/>
      <family val="0"/>
      <charset val="1"/>
    </font>
    <font>
      <b val="true"/>
      <sz val="10"/>
      <color rgb="FFFFFFFF"/>
      <name val="Arial"/>
      <family val="0"/>
      <charset val="1"/>
    </font>
    <font>
      <b val="true"/>
      <sz val="10"/>
      <name val="Arial"/>
      <family val="0"/>
      <charset val="1"/>
    </font>
    <font>
      <b val="true"/>
      <sz val="11"/>
      <color rgb="FF1F3864"/>
      <name val="Arial"/>
      <family val="0"/>
      <charset val="1"/>
    </font>
  </fonts>
  <fills count="6">
    <fill>
      <patternFill patternType="none"/>
    </fill>
    <fill>
      <patternFill patternType="gray125"/>
    </fill>
    <fill>
      <patternFill patternType="solid">
        <fgColor rgb="FF1F3864"/>
        <bgColor rgb="FF333333"/>
      </patternFill>
    </fill>
    <fill>
      <patternFill patternType="solid">
        <fgColor rgb="FFFFF2CC"/>
        <bgColor rgb="FFEDEDED"/>
      </patternFill>
    </fill>
    <fill>
      <patternFill patternType="solid">
        <fgColor rgb="FFEDEDED"/>
        <bgColor rgb="FFD9E2F3"/>
      </patternFill>
    </fill>
    <fill>
      <patternFill patternType="solid">
        <fgColor rgb="FFD9E2F3"/>
        <bgColor rgb="FFEDEDED"/>
      </patternFill>
    </fill>
  </fills>
  <borders count="3">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style="thin">
        <color rgb="FFBFBFBF"/>
      </left>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2" borderId="1" xfId="0" applyFont="true" applyBorder="true" applyAlignment="true" applyProtection="false">
      <alignment horizontal="center" vertical="center"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8" fillId="3" borderId="1" xfId="0" applyFont="true" applyBorder="true" applyAlignment="true" applyProtection="false">
      <alignment horizontal="general" vertical="top" textRotation="0" wrapText="true" indent="0" shrinkToFit="false"/>
      <protection locked="true" hidden="false"/>
    </xf>
    <xf numFmtId="165" fontId="8" fillId="3" borderId="1" xfId="0" applyFont="true" applyBorder="true" applyAlignment="true" applyProtection="false">
      <alignment horizontal="general" vertical="top" textRotation="0" wrapText="true" indent="0" shrinkToFit="false"/>
      <protection locked="true" hidden="false"/>
    </xf>
    <xf numFmtId="166" fontId="8" fillId="4" borderId="1" xfId="0" applyFont="true" applyBorder="true" applyAlignment="true" applyProtection="false">
      <alignment horizontal="general" vertical="top" textRotation="0" wrapText="true" indent="0" shrinkToFit="false"/>
      <protection locked="true" hidden="false"/>
    </xf>
    <xf numFmtId="164" fontId="11" fillId="5" borderId="0" xfId="0" applyFont="true" applyBorder="false" applyAlignment="false" applyProtection="false">
      <alignment horizontal="general" vertical="bottom"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6" fontId="8" fillId="3" borderId="1" xfId="0" applyFont="true" applyBorder="true" applyAlignment="true" applyProtection="false">
      <alignment horizontal="general" vertical="top" textRotation="0" wrapText="true" indent="0" shrinkToFit="false"/>
      <protection locked="true" hidden="false"/>
    </xf>
    <xf numFmtId="164" fontId="8" fillId="4" borderId="1" xfId="0" applyFont="true" applyBorder="true" applyAlignment="true" applyProtection="false">
      <alignment horizontal="general" vertical="top" textRotation="0" wrapText="true" indent="0" shrinkToFit="false"/>
      <protection locked="true" hidden="false"/>
    </xf>
    <xf numFmtId="164" fontId="8" fillId="4" borderId="1" xfId="0" applyFont="true" applyBorder="true" applyAlignment="true" applyProtection="false">
      <alignment horizontal="center" vertical="center" textRotation="0" wrapText="true" indent="0" shrinkToFit="false"/>
      <protection locked="true" hidden="false"/>
    </xf>
    <xf numFmtId="167" fontId="8" fillId="4" borderId="1" xfId="0" applyFont="true" applyBorder="true" applyAlignment="true" applyProtection="false">
      <alignment horizontal="general" vertical="top" textRotation="0" wrapText="true" indent="0" shrinkToFit="false"/>
      <protection locked="true" hidden="false"/>
    </xf>
    <xf numFmtId="164" fontId="10" fillId="5" borderId="1" xfId="0" applyFont="true" applyBorder="true" applyAlignment="true" applyProtection="false">
      <alignment horizontal="general" vertical="top" textRotation="0" wrapText="true" indent="0" shrinkToFit="false"/>
      <protection locked="true" hidden="false"/>
    </xf>
    <xf numFmtId="168" fontId="10" fillId="4" borderId="1" xfId="0" applyFont="true" applyBorder="true" applyAlignment="true" applyProtection="false">
      <alignment horizontal="general" vertical="top" textRotation="0" wrapText="true" indent="0" shrinkToFit="false"/>
      <protection locked="true" hidden="false"/>
    </xf>
    <xf numFmtId="166" fontId="10" fillId="4" borderId="1" xfId="0" applyFont="true" applyBorder="true" applyAlignment="true" applyProtection="false">
      <alignment horizontal="general" vertical="top" textRotation="0" wrapText="true" indent="0" shrinkToFit="false"/>
      <protection locked="true" hidden="false"/>
    </xf>
    <xf numFmtId="169" fontId="8" fillId="4" borderId="1" xfId="0" applyFont="true" applyBorder="true" applyAlignment="true" applyProtection="false">
      <alignment horizontal="general" vertical="top" textRotation="0" wrapText="true" indent="0" shrinkToFit="false"/>
      <protection locked="true" hidden="false"/>
    </xf>
    <xf numFmtId="168" fontId="8" fillId="4" borderId="1" xfId="0" applyFont="true" applyBorder="true" applyAlignment="true" applyProtection="false">
      <alignment horizontal="general" vertical="top" textRotation="0" wrapText="true" indent="0" shrinkToFit="false"/>
      <protection locked="true" hidden="false"/>
    </xf>
    <xf numFmtId="164" fontId="8" fillId="3" borderId="2" xfId="0" applyFont="true" applyBorder="true" applyAlignment="true" applyProtection="false">
      <alignment horizontal="general" vertical="top" textRotation="0" wrapText="true" indent="0" shrinkToFit="false"/>
      <protection locked="true" hidden="false"/>
    </xf>
    <xf numFmtId="165" fontId="8" fillId="3" borderId="2" xfId="0" applyFont="true" applyBorder="true" applyAlignment="true" applyProtection="false">
      <alignment horizontal="general" vertical="top" textRotation="0" wrapText="true" indent="0" shrinkToFit="false"/>
      <protection locked="true" hidden="false"/>
    </xf>
    <xf numFmtId="164" fontId="11" fillId="0" borderId="0" xfId="0" applyFont="true" applyBorder="true" applyAlignment="false" applyProtection="false">
      <alignment horizontal="general" vertical="bottom" textRotation="0" wrapText="false" indent="0" shrinkToFit="false"/>
      <protection locked="true" hidden="false"/>
    </xf>
    <xf numFmtId="168" fontId="8" fillId="3" borderId="1" xfId="0" applyFont="true" applyBorder="true" applyAlignment="true" applyProtection="false">
      <alignment horizontal="center" vertical="center" textRotation="0" wrapText="true" indent="0" shrinkToFit="false"/>
      <protection locked="true" hidden="false"/>
    </xf>
    <xf numFmtId="168" fontId="10" fillId="4" borderId="1" xfId="0" applyFont="true" applyBorder="true" applyAlignment="true" applyProtection="false">
      <alignment horizontal="center" vertical="center" textRotation="0" wrapText="true" indent="0" shrinkToFit="false"/>
      <protection locked="true" hidden="false"/>
    </xf>
    <xf numFmtId="170" fontId="8" fillId="4" borderId="1" xfId="0" applyFont="true" applyBorder="true" applyAlignment="true" applyProtection="false">
      <alignment horizontal="general" vertical="top" textRotation="0" wrapText="true" indent="0" shrinkToFit="false"/>
      <protection locked="true" hidden="false"/>
    </xf>
    <xf numFmtId="170" fontId="10" fillId="4" borderId="1"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6" fontId="8" fillId="4" borderId="1" xfId="0" applyFont="true" applyBorder="true" applyAlignment="true" applyProtection="false">
      <alignment horizontal="center" vertical="center" textRotation="0" wrapText="true" indent="0" shrinkToFit="false"/>
      <protection locked="true" hidden="false"/>
    </xf>
    <xf numFmtId="168" fontId="8" fillId="4" borderId="1"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ill>
        <patternFill>
          <bgColor rgb="FFF4B6B6"/>
        </patternFill>
      </fill>
    </dxf>
    <dxf>
      <fill>
        <patternFill>
          <bgColor rgb="FFC6EFCE"/>
        </patternFill>
      </fill>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7F7F7F"/>
      <rgbColor rgb="FF9999FF"/>
      <rgbColor rgb="FF993366"/>
      <rgbColor rgb="FFFFF2CC"/>
      <rgbColor rgb="FFEDEDED"/>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CCFFFF"/>
      <rgbColor rgb="FFC6EFCE"/>
      <rgbColor rgb="FFFFFF99"/>
      <rgbColor rgb="FF99CCFF"/>
      <rgbColor rgb="FFFF99CC"/>
      <rgbColor rgb="FFCC99FF"/>
      <rgbColor rgb="FFF4B6B6"/>
      <rgbColor rgb="FF3366FF"/>
      <rgbColor rgb="FF33CCCC"/>
      <rgbColor rgb="FF99CC00"/>
      <rgbColor rgb="FFFFCC00"/>
      <rgbColor rgb="FFFF9900"/>
      <rgbColor rgb="FFFF6600"/>
      <rgbColor rgb="FF595959"/>
      <rgbColor rgb="FF969696"/>
      <rgbColor rgb="FF1F3864"/>
      <rgbColor rgb="FF00B050"/>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864"/>
    <pageSetUpPr fitToPage="true"/>
  </sheetPr>
  <dimension ref="A1:B3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10"/>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15" hidden="false" customHeight="false" outlineLevel="0" collapsed="false">
      <c r="B5" s="4" t="s">
        <v>3</v>
      </c>
    </row>
    <row r="6" customFormat="false" ht="45" hidden="false" customHeight="true" outlineLevel="0" collapsed="false">
      <c r="B6" s="5" t="s">
        <v>4</v>
      </c>
    </row>
    <row r="8" customFormat="false" ht="15" hidden="false" customHeight="false" outlineLevel="0" collapsed="false">
      <c r="B8" s="4" t="s">
        <v>5</v>
      </c>
    </row>
    <row r="9" customFormat="false" ht="45" hidden="false" customHeight="true" outlineLevel="0" collapsed="false">
      <c r="B9" s="5" t="s">
        <v>6</v>
      </c>
    </row>
    <row r="11" customFormat="false" ht="15" hidden="false" customHeight="false" outlineLevel="0" collapsed="false">
      <c r="B11" s="4" t="s">
        <v>7</v>
      </c>
    </row>
    <row r="12" customFormat="false" ht="45" hidden="false" customHeight="true" outlineLevel="0" collapsed="false">
      <c r="B12" s="5" t="s">
        <v>8</v>
      </c>
    </row>
    <row r="14" customFormat="false" ht="15" hidden="false" customHeight="false" outlineLevel="0" collapsed="false">
      <c r="B14" s="4" t="s">
        <v>9</v>
      </c>
    </row>
    <row r="15" customFormat="false" ht="90" hidden="false" customHeight="true" outlineLevel="0" collapsed="false">
      <c r="B15" s="5" t="s">
        <v>10</v>
      </c>
    </row>
    <row r="17" customFormat="false" ht="15" hidden="false" customHeight="false" outlineLevel="0" collapsed="false">
      <c r="B17" s="4" t="s">
        <v>11</v>
      </c>
    </row>
    <row r="18" customFormat="false" ht="135" hidden="false" customHeight="true" outlineLevel="0" collapsed="false">
      <c r="B18" s="5" t="s">
        <v>12</v>
      </c>
    </row>
    <row r="20" customFormat="false" ht="15" hidden="false" customHeight="false" outlineLevel="0" collapsed="false">
      <c r="B20" s="4" t="s">
        <v>13</v>
      </c>
    </row>
    <row r="21" customFormat="false" ht="135" hidden="false" customHeight="true" outlineLevel="0" collapsed="false">
      <c r="B21" s="5" t="s">
        <v>14</v>
      </c>
    </row>
    <row r="23" customFormat="false" ht="15" hidden="false" customHeight="false" outlineLevel="0" collapsed="false">
      <c r="B23" s="4" t="s">
        <v>15</v>
      </c>
    </row>
    <row r="24" customFormat="false" ht="90" hidden="false" customHeight="true" outlineLevel="0" collapsed="false">
      <c r="B24" s="5" t="s">
        <v>16</v>
      </c>
    </row>
    <row r="26" customFormat="false" ht="15" hidden="false" customHeight="false" outlineLevel="0" collapsed="false">
      <c r="B26" s="4" t="s">
        <v>17</v>
      </c>
    </row>
    <row r="27" customFormat="false" ht="180" hidden="false" customHeight="true" outlineLevel="0" collapsed="false">
      <c r="B27" s="5" t="s">
        <v>18</v>
      </c>
    </row>
    <row r="29" customFormat="false" ht="15" hidden="false" customHeight="false" outlineLevel="0" collapsed="false">
      <c r="B29" s="4" t="s">
        <v>19</v>
      </c>
    </row>
    <row r="30" customFormat="false" ht="30" hidden="false" customHeight="true" outlineLevel="0" collapsed="false">
      <c r="B30" s="5" t="s">
        <v>20</v>
      </c>
    </row>
    <row r="32" customFormat="false" ht="15" hidden="false" customHeight="false" outlineLevel="0" collapsed="false">
      <c r="B32" s="4" t="s">
        <v>21</v>
      </c>
    </row>
    <row r="33" customFormat="false" ht="45" hidden="false" customHeight="true" outlineLevel="0" collapsed="false">
      <c r="B33" s="5" t="s">
        <v>22</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864"/>
    <pageSetUpPr fitToPage="true"/>
  </sheetPr>
  <dimension ref="A1:C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70"/>
    <col collapsed="false" customWidth="true" hidden="false" outlineLevel="0" max="3" min="3" style="0" width="24"/>
  </cols>
  <sheetData>
    <row r="1" customFormat="false" ht="17.35" hidden="false" customHeight="false" outlineLevel="0" collapsed="false">
      <c r="A1" s="1" t="s">
        <v>23</v>
      </c>
    </row>
    <row r="3" customFormat="false" ht="21.75" hidden="false" customHeight="true" outlineLevel="0" collapsed="false">
      <c r="A3" s="6" t="s">
        <v>24</v>
      </c>
      <c r="B3" s="6" t="s">
        <v>25</v>
      </c>
    </row>
    <row r="4" customFormat="false" ht="15" hidden="false" customHeight="false" outlineLevel="0" collapsed="false">
      <c r="A4" s="7" t="s">
        <v>26</v>
      </c>
      <c r="B4" s="8"/>
    </row>
    <row r="5" customFormat="false" ht="15" hidden="false" customHeight="false" outlineLevel="0" collapsed="false">
      <c r="A5" s="7" t="s">
        <v>27</v>
      </c>
      <c r="B5" s="8"/>
    </row>
    <row r="6" customFormat="false" ht="15" hidden="false" customHeight="false" outlineLevel="0" collapsed="false">
      <c r="A6" s="7" t="s">
        <v>28</v>
      </c>
      <c r="B6" s="8"/>
    </row>
    <row r="7" customFormat="false" ht="23.85" hidden="false" customHeight="false" outlineLevel="0" collapsed="false">
      <c r="A7" s="7" t="s">
        <v>29</v>
      </c>
      <c r="B7" s="8"/>
    </row>
    <row r="8" customFormat="false" ht="15" hidden="false" customHeight="false" outlineLevel="0" collapsed="false">
      <c r="A8" s="7" t="s">
        <v>30</v>
      </c>
      <c r="B8" s="8" t="s">
        <v>31</v>
      </c>
    </row>
    <row r="9" customFormat="false" ht="23.85" hidden="false" customHeight="false" outlineLevel="0" collapsed="false">
      <c r="A9" s="7" t="s">
        <v>32</v>
      </c>
      <c r="B9" s="8"/>
    </row>
    <row r="10" customFormat="false" ht="23.85" hidden="false" customHeight="false" outlineLevel="0" collapsed="false">
      <c r="A10" s="7" t="s">
        <v>33</v>
      </c>
      <c r="B10" s="9"/>
    </row>
    <row r="12" customFormat="false" ht="23.85" hidden="false" customHeight="false" outlineLevel="0" collapsed="false">
      <c r="A12" s="7" t="s">
        <v>34</v>
      </c>
      <c r="B12" s="10" t="n">
        <f aca="false">'Pricing Schedule'!C56</f>
        <v>0</v>
      </c>
    </row>
    <row r="14" customFormat="false" ht="15" hidden="false" customHeight="false" outlineLevel="0" collapsed="false">
      <c r="A14" s="11" t="s">
        <v>35</v>
      </c>
      <c r="B14" s="12"/>
      <c r="C14" s="12"/>
    </row>
    <row r="15" customFormat="false" ht="69.75" hidden="false" customHeight="true" outlineLevel="0" collapsed="false">
      <c r="A15" s="7" t="s">
        <v>36</v>
      </c>
      <c r="B15" s="8" t="s">
        <v>37</v>
      </c>
    </row>
    <row r="17" customFormat="false" ht="15" hidden="false" customHeight="false" outlineLevel="0" collapsed="false">
      <c r="A17" s="11" t="s">
        <v>38</v>
      </c>
      <c r="B17" s="12"/>
      <c r="C17" s="12"/>
    </row>
    <row r="18" customFormat="false" ht="36" hidden="false" customHeight="true" outlineLevel="0" collapsed="false">
      <c r="A18" s="6" t="s">
        <v>39</v>
      </c>
      <c r="B18" s="6" t="s">
        <v>40</v>
      </c>
      <c r="C18" s="6" t="s">
        <v>41</v>
      </c>
    </row>
    <row r="19" customFormat="false" ht="31.5" hidden="false" customHeight="true" outlineLevel="0" collapsed="false">
      <c r="A19" s="8"/>
      <c r="B19" s="8"/>
      <c r="C19" s="8"/>
    </row>
    <row r="20" customFormat="false" ht="31.5" hidden="false" customHeight="true" outlineLevel="0" collapsed="false">
      <c r="A20" s="8"/>
      <c r="B20" s="8"/>
      <c r="C20" s="8"/>
    </row>
    <row r="21" customFormat="false" ht="31.5" hidden="false" customHeight="true" outlineLevel="0" collapsed="false">
      <c r="A21" s="8"/>
      <c r="B21" s="8"/>
      <c r="C21" s="8"/>
    </row>
    <row r="22" customFormat="false" ht="31.5" hidden="false" customHeight="true" outlineLevel="0" collapsed="false">
      <c r="A22" s="8"/>
      <c r="B22" s="8"/>
      <c r="C22" s="8"/>
    </row>
    <row r="23" customFormat="false" ht="31.5" hidden="false" customHeight="true" outlineLevel="0" collapsed="false">
      <c r="A23" s="8"/>
      <c r="B23" s="8"/>
      <c r="C23" s="8"/>
    </row>
    <row r="24" customFormat="false" ht="31.5" hidden="false" customHeight="true" outlineLevel="0" collapsed="false">
      <c r="A24" s="8"/>
      <c r="B24" s="8"/>
      <c r="C24" s="8"/>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00000"/>
    <pageSetUpPr fitToPage="true"/>
  </sheetPr>
  <dimension ref="A1:P6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9" topLeftCell="E10" activePane="bottomRight" state="frozen"/>
      <selection pane="topLeft" activeCell="A1" activeCellId="0" sqref="A1"/>
      <selection pane="topRight" activeCell="E1" activeCellId="0" sqref="E1"/>
      <selection pane="bottomLeft" activeCell="A10" activeCellId="0" sqref="A10"/>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30"/>
    <col collapsed="false" customWidth="true" hidden="false" outlineLevel="0" max="3" min="3" style="0" width="17"/>
    <col collapsed="false" customWidth="true" hidden="false" outlineLevel="0" max="4" min="4" style="0" width="44"/>
    <col collapsed="false" customWidth="true" hidden="false" outlineLevel="0" max="5" min="5" style="0" width="9"/>
    <col collapsed="false" customWidth="true" hidden="false" outlineLevel="0" max="6" min="6" style="0" width="8"/>
    <col collapsed="false" customWidth="true" hidden="false" outlineLevel="0" max="7" min="7" style="0" width="11"/>
    <col collapsed="false" customWidth="true" hidden="false" outlineLevel="0" max="9" min="8" style="0" width="14"/>
    <col collapsed="false" customWidth="true" hidden="false" outlineLevel="0" max="10" min="10" style="0" width="11"/>
    <col collapsed="false" customWidth="true" hidden="false" outlineLevel="0" max="11" min="11" style="0" width="15"/>
    <col collapsed="false" customWidth="true" hidden="false" outlineLevel="0" max="12" min="12" style="0" width="16"/>
    <col collapsed="false" customWidth="true" hidden="false" outlineLevel="0" max="13" min="13" style="0" width="36"/>
    <col collapsed="false" customWidth="true" hidden="false" outlineLevel="0" max="14" min="14" style="0" width="11"/>
    <col collapsed="false" customWidth="true" hidden="false" outlineLevel="0" max="15" min="15" style="0" width="16"/>
    <col collapsed="false" customWidth="true" hidden="false" outlineLevel="0" max="16" min="16" style="0" width="14"/>
  </cols>
  <sheetData>
    <row r="1" customFormat="false" ht="17.35" hidden="false" customHeight="false" outlineLevel="0" collapsed="false">
      <c r="A1" s="1" t="s">
        <v>42</v>
      </c>
    </row>
    <row r="2" customFormat="false" ht="15" hidden="false" customHeight="false" outlineLevel="0" collapsed="false">
      <c r="A2" s="2" t="s">
        <v>43</v>
      </c>
    </row>
    <row r="4" customFormat="false" ht="15" hidden="false" customHeight="false" outlineLevel="0" collapsed="false">
      <c r="B4" s="7" t="s">
        <v>44</v>
      </c>
      <c r="C4" s="13" t="n">
        <v>9.6</v>
      </c>
    </row>
    <row r="5" customFormat="false" ht="15" hidden="false" customHeight="false" outlineLevel="0" collapsed="false">
      <c r="B5" s="7" t="s">
        <v>45</v>
      </c>
      <c r="C5" s="10" t="n">
        <v>351670</v>
      </c>
    </row>
    <row r="6" customFormat="false" ht="15" hidden="false" customHeight="false" outlineLevel="0" collapsed="false">
      <c r="B6" s="7" t="s">
        <v>46</v>
      </c>
      <c r="C6" s="14" t="n">
        <v>4</v>
      </c>
    </row>
    <row r="7" customFormat="false" ht="15" hidden="false" customHeight="false" outlineLevel="0" collapsed="false">
      <c r="B7" s="7" t="s">
        <v>47</v>
      </c>
      <c r="C7" s="10" t="n">
        <f aca="false">C5/C6</f>
        <v>87917.5</v>
      </c>
    </row>
    <row r="9" customFormat="false" ht="60" hidden="false" customHeight="true" outlineLevel="0" collapsed="false">
      <c r="A9" s="6" t="s">
        <v>48</v>
      </c>
      <c r="B9" s="6" t="s">
        <v>49</v>
      </c>
      <c r="C9" s="6" t="s">
        <v>50</v>
      </c>
      <c r="D9" s="6" t="s">
        <v>51</v>
      </c>
      <c r="E9" s="6" t="s">
        <v>52</v>
      </c>
      <c r="F9" s="6" t="s">
        <v>53</v>
      </c>
      <c r="G9" s="6" t="s">
        <v>54</v>
      </c>
      <c r="H9" s="6" t="s">
        <v>55</v>
      </c>
      <c r="I9" s="6" t="s">
        <v>56</v>
      </c>
      <c r="J9" s="6" t="s">
        <v>57</v>
      </c>
      <c r="K9" s="6" t="s">
        <v>58</v>
      </c>
      <c r="L9" s="6" t="s">
        <v>59</v>
      </c>
      <c r="M9" s="6" t="s">
        <v>60</v>
      </c>
      <c r="N9" s="6" t="s">
        <v>61</v>
      </c>
      <c r="O9" s="6" t="s">
        <v>62</v>
      </c>
      <c r="P9" s="6" t="s">
        <v>63</v>
      </c>
    </row>
    <row r="10" customFormat="false" ht="30" hidden="false" customHeight="true" outlineLevel="0" collapsed="false">
      <c r="A10" s="15" t="n">
        <v>1</v>
      </c>
      <c r="B10" s="8"/>
      <c r="C10" s="8"/>
      <c r="D10" s="8"/>
      <c r="E10" s="8"/>
      <c r="F10" s="16" t="str">
        <f aca="false">IF(D10="","",5.2)</f>
        <v/>
      </c>
      <c r="G10" s="8"/>
      <c r="H10" s="13"/>
      <c r="I10" s="10" t="str">
        <f aca="false">IF(D10="","",IF(H10&lt;&gt;"",H10,G10*$C$4))</f>
        <v/>
      </c>
      <c r="J10" s="8"/>
      <c r="K10" s="10" t="str">
        <f aca="false">IF(D10="","",I10*J10)</f>
        <v/>
      </c>
      <c r="L10" s="8"/>
      <c r="M10" s="8"/>
      <c r="N10" s="8"/>
      <c r="O10" s="8"/>
      <c r="P10" s="15" t="str">
        <f aca="false">IF(D10="","",IF(OR(E10=2,E10=3),"OK","Level 2/3 only"))</f>
        <v/>
      </c>
    </row>
    <row r="11" customFormat="false" ht="30" hidden="false" customHeight="true" outlineLevel="0" collapsed="false">
      <c r="A11" s="15" t="n">
        <v>2</v>
      </c>
      <c r="B11" s="8"/>
      <c r="C11" s="8"/>
      <c r="D11" s="8"/>
      <c r="E11" s="8"/>
      <c r="F11" s="16" t="str">
        <f aca="false">IF(D11="","",5.2)</f>
        <v/>
      </c>
      <c r="G11" s="8"/>
      <c r="H11" s="13"/>
      <c r="I11" s="10" t="str">
        <f aca="false">IF(D11="","",IF(H11&lt;&gt;"",H11,G11*$C$4))</f>
        <v/>
      </c>
      <c r="J11" s="8"/>
      <c r="K11" s="10" t="str">
        <f aca="false">IF(D11="","",I11*J11)</f>
        <v/>
      </c>
      <c r="L11" s="8"/>
      <c r="M11" s="8"/>
      <c r="N11" s="8"/>
      <c r="O11" s="8"/>
      <c r="P11" s="15" t="str">
        <f aca="false">IF(D11="","",IF(OR(E11=2,E11=3),"OK","Level 2/3 only"))</f>
        <v/>
      </c>
    </row>
    <row r="12" customFormat="false" ht="30" hidden="false" customHeight="true" outlineLevel="0" collapsed="false">
      <c r="A12" s="15" t="n">
        <v>3</v>
      </c>
      <c r="B12" s="8"/>
      <c r="C12" s="8"/>
      <c r="D12" s="8"/>
      <c r="E12" s="8"/>
      <c r="F12" s="16" t="str">
        <f aca="false">IF(D12="","",5.2)</f>
        <v/>
      </c>
      <c r="G12" s="8"/>
      <c r="H12" s="13"/>
      <c r="I12" s="10" t="str">
        <f aca="false">IF(D12="","",IF(H12&lt;&gt;"",H12,G12*$C$4))</f>
        <v/>
      </c>
      <c r="J12" s="8"/>
      <c r="K12" s="10" t="str">
        <f aca="false">IF(D12="","",I12*J12)</f>
        <v/>
      </c>
      <c r="L12" s="8"/>
      <c r="M12" s="8"/>
      <c r="N12" s="8"/>
      <c r="O12" s="8"/>
      <c r="P12" s="15" t="str">
        <f aca="false">IF(D12="","",IF(OR(E12=2,E12=3),"OK","Level 2/3 only"))</f>
        <v/>
      </c>
    </row>
    <row r="13" customFormat="false" ht="30" hidden="false" customHeight="true" outlineLevel="0" collapsed="false">
      <c r="A13" s="15" t="n">
        <v>4</v>
      </c>
      <c r="B13" s="8"/>
      <c r="C13" s="8"/>
      <c r="D13" s="8"/>
      <c r="E13" s="8"/>
      <c r="F13" s="16" t="str">
        <f aca="false">IF(D13="","",5.2)</f>
        <v/>
      </c>
      <c r="G13" s="8"/>
      <c r="H13" s="13"/>
      <c r="I13" s="10" t="str">
        <f aca="false">IF(D13="","",IF(H13&lt;&gt;"",H13,G13*$C$4))</f>
        <v/>
      </c>
      <c r="J13" s="8"/>
      <c r="K13" s="10" t="str">
        <f aca="false">IF(D13="","",I13*J13)</f>
        <v/>
      </c>
      <c r="L13" s="8"/>
      <c r="M13" s="8"/>
      <c r="N13" s="8"/>
      <c r="O13" s="8"/>
      <c r="P13" s="15" t="str">
        <f aca="false">IF(D13="","",IF(OR(E13=2,E13=3),"OK","Level 2/3 only"))</f>
        <v/>
      </c>
    </row>
    <row r="14" customFormat="false" ht="30" hidden="false" customHeight="true" outlineLevel="0" collapsed="false">
      <c r="A14" s="15" t="n">
        <v>5</v>
      </c>
      <c r="B14" s="8"/>
      <c r="C14" s="8"/>
      <c r="D14" s="8"/>
      <c r="E14" s="8"/>
      <c r="F14" s="16" t="str">
        <f aca="false">IF(D14="","",5.2)</f>
        <v/>
      </c>
      <c r="G14" s="8"/>
      <c r="H14" s="13"/>
      <c r="I14" s="10" t="str">
        <f aca="false">IF(D14="","",IF(H14&lt;&gt;"",H14,G14*$C$4))</f>
        <v/>
      </c>
      <c r="J14" s="8"/>
      <c r="K14" s="10" t="str">
        <f aca="false">IF(D14="","",I14*J14)</f>
        <v/>
      </c>
      <c r="L14" s="8"/>
      <c r="M14" s="8"/>
      <c r="N14" s="8"/>
      <c r="O14" s="8"/>
      <c r="P14" s="15" t="str">
        <f aca="false">IF(D14="","",IF(OR(E14=2,E14=3),"OK","Level 2/3 only"))</f>
        <v/>
      </c>
    </row>
    <row r="15" customFormat="false" ht="30" hidden="false" customHeight="true" outlineLevel="0" collapsed="false">
      <c r="A15" s="15" t="n">
        <v>6</v>
      </c>
      <c r="B15" s="8"/>
      <c r="C15" s="8"/>
      <c r="D15" s="8"/>
      <c r="E15" s="8"/>
      <c r="F15" s="16" t="str">
        <f aca="false">IF(D15="","",5.2)</f>
        <v/>
      </c>
      <c r="G15" s="8"/>
      <c r="H15" s="13"/>
      <c r="I15" s="10" t="str">
        <f aca="false">IF(D15="","",IF(H15&lt;&gt;"",H15,G15*$C$4))</f>
        <v/>
      </c>
      <c r="J15" s="8"/>
      <c r="K15" s="10" t="str">
        <f aca="false">IF(D15="","",I15*J15)</f>
        <v/>
      </c>
      <c r="L15" s="8"/>
      <c r="M15" s="8"/>
      <c r="N15" s="8"/>
      <c r="O15" s="8"/>
      <c r="P15" s="15" t="str">
        <f aca="false">IF(D15="","",IF(OR(E15=2,E15=3),"OK","Level 2/3 only"))</f>
        <v/>
      </c>
    </row>
    <row r="16" customFormat="false" ht="30" hidden="false" customHeight="true" outlineLevel="0" collapsed="false">
      <c r="A16" s="15" t="n">
        <v>7</v>
      </c>
      <c r="B16" s="8"/>
      <c r="C16" s="8"/>
      <c r="D16" s="8"/>
      <c r="E16" s="8"/>
      <c r="F16" s="16" t="str">
        <f aca="false">IF(D16="","",5.2)</f>
        <v/>
      </c>
      <c r="G16" s="8"/>
      <c r="H16" s="13"/>
      <c r="I16" s="10" t="str">
        <f aca="false">IF(D16="","",IF(H16&lt;&gt;"",H16,G16*$C$4))</f>
        <v/>
      </c>
      <c r="J16" s="8"/>
      <c r="K16" s="10" t="str">
        <f aca="false">IF(D16="","",I16*J16)</f>
        <v/>
      </c>
      <c r="L16" s="8"/>
      <c r="M16" s="8"/>
      <c r="N16" s="8"/>
      <c r="O16" s="8"/>
      <c r="P16" s="15" t="str">
        <f aca="false">IF(D16="","",IF(OR(E16=2,E16=3),"OK","Level 2/3 only"))</f>
        <v/>
      </c>
    </row>
    <row r="17" customFormat="false" ht="30" hidden="false" customHeight="true" outlineLevel="0" collapsed="false">
      <c r="A17" s="15" t="n">
        <v>8</v>
      </c>
      <c r="B17" s="8"/>
      <c r="C17" s="8"/>
      <c r="D17" s="8"/>
      <c r="E17" s="8"/>
      <c r="F17" s="16" t="str">
        <f aca="false">IF(D17="","",5.2)</f>
        <v/>
      </c>
      <c r="G17" s="8"/>
      <c r="H17" s="13"/>
      <c r="I17" s="10" t="str">
        <f aca="false">IF(D17="","",IF(H17&lt;&gt;"",H17,G17*$C$4))</f>
        <v/>
      </c>
      <c r="J17" s="8"/>
      <c r="K17" s="10" t="str">
        <f aca="false">IF(D17="","",I17*J17)</f>
        <v/>
      </c>
      <c r="L17" s="8"/>
      <c r="M17" s="8"/>
      <c r="N17" s="8"/>
      <c r="O17" s="8"/>
      <c r="P17" s="15" t="str">
        <f aca="false">IF(D17="","",IF(OR(E17=2,E17=3),"OK","Level 2/3 only"))</f>
        <v/>
      </c>
    </row>
    <row r="18" customFormat="false" ht="30" hidden="false" customHeight="true" outlineLevel="0" collapsed="false">
      <c r="A18" s="15" t="n">
        <v>9</v>
      </c>
      <c r="B18" s="8"/>
      <c r="C18" s="8"/>
      <c r="D18" s="8"/>
      <c r="E18" s="8"/>
      <c r="F18" s="16" t="str">
        <f aca="false">IF(D18="","",5.2)</f>
        <v/>
      </c>
      <c r="G18" s="8"/>
      <c r="H18" s="13"/>
      <c r="I18" s="10" t="str">
        <f aca="false">IF(D18="","",IF(H18&lt;&gt;"",H18,G18*$C$4))</f>
        <v/>
      </c>
      <c r="J18" s="8"/>
      <c r="K18" s="10" t="str">
        <f aca="false">IF(D18="","",I18*J18)</f>
        <v/>
      </c>
      <c r="L18" s="8"/>
      <c r="M18" s="8"/>
      <c r="N18" s="8"/>
      <c r="O18" s="8"/>
      <c r="P18" s="15" t="str">
        <f aca="false">IF(D18="","",IF(OR(E18=2,E18=3),"OK","Level 2/3 only"))</f>
        <v/>
      </c>
    </row>
    <row r="19" customFormat="false" ht="30" hidden="false" customHeight="true" outlineLevel="0" collapsed="false">
      <c r="A19" s="15" t="n">
        <v>10</v>
      </c>
      <c r="B19" s="8"/>
      <c r="C19" s="8"/>
      <c r="D19" s="8"/>
      <c r="E19" s="8"/>
      <c r="F19" s="16" t="str">
        <f aca="false">IF(D19="","",5.2)</f>
        <v/>
      </c>
      <c r="G19" s="8"/>
      <c r="H19" s="13"/>
      <c r="I19" s="10" t="str">
        <f aca="false">IF(D19="","",IF(H19&lt;&gt;"",H19,G19*$C$4))</f>
        <v/>
      </c>
      <c r="J19" s="8"/>
      <c r="K19" s="10" t="str">
        <f aca="false">IF(D19="","",I19*J19)</f>
        <v/>
      </c>
      <c r="L19" s="8"/>
      <c r="M19" s="8"/>
      <c r="N19" s="8"/>
      <c r="O19" s="8"/>
      <c r="P19" s="15" t="str">
        <f aca="false">IF(D19="","",IF(OR(E19=2,E19=3),"OK","Level 2/3 only"))</f>
        <v/>
      </c>
    </row>
    <row r="20" customFormat="false" ht="30" hidden="false" customHeight="true" outlineLevel="0" collapsed="false">
      <c r="A20" s="15" t="n">
        <v>11</v>
      </c>
      <c r="B20" s="8"/>
      <c r="C20" s="8"/>
      <c r="D20" s="8"/>
      <c r="E20" s="8"/>
      <c r="F20" s="16" t="str">
        <f aca="false">IF(D20="","",5.2)</f>
        <v/>
      </c>
      <c r="G20" s="8"/>
      <c r="H20" s="13"/>
      <c r="I20" s="10" t="str">
        <f aca="false">IF(D20="","",IF(H20&lt;&gt;"",H20,G20*$C$4))</f>
        <v/>
      </c>
      <c r="J20" s="8"/>
      <c r="K20" s="10" t="str">
        <f aca="false">IF(D20="","",I20*J20)</f>
        <v/>
      </c>
      <c r="L20" s="8"/>
      <c r="M20" s="8"/>
      <c r="N20" s="8"/>
      <c r="O20" s="8"/>
      <c r="P20" s="15" t="str">
        <f aca="false">IF(D20="","",IF(OR(E20=2,E20=3),"OK","Level 2/3 only"))</f>
        <v/>
      </c>
    </row>
    <row r="21" customFormat="false" ht="30" hidden="false" customHeight="true" outlineLevel="0" collapsed="false">
      <c r="A21" s="15" t="n">
        <v>12</v>
      </c>
      <c r="B21" s="8"/>
      <c r="C21" s="8"/>
      <c r="D21" s="8"/>
      <c r="E21" s="8"/>
      <c r="F21" s="16" t="str">
        <f aca="false">IF(D21="","",5.2)</f>
        <v/>
      </c>
      <c r="G21" s="8"/>
      <c r="H21" s="13"/>
      <c r="I21" s="10" t="str">
        <f aca="false">IF(D21="","",IF(H21&lt;&gt;"",H21,G21*$C$4))</f>
        <v/>
      </c>
      <c r="J21" s="8"/>
      <c r="K21" s="10" t="str">
        <f aca="false">IF(D21="","",I21*J21)</f>
        <v/>
      </c>
      <c r="L21" s="8"/>
      <c r="M21" s="8"/>
      <c r="N21" s="8"/>
      <c r="O21" s="8"/>
      <c r="P21" s="15" t="str">
        <f aca="false">IF(D21="","",IF(OR(E21=2,E21=3),"OK","Level 2/3 only"))</f>
        <v/>
      </c>
    </row>
    <row r="22" customFormat="false" ht="30" hidden="false" customHeight="true" outlineLevel="0" collapsed="false">
      <c r="A22" s="15" t="n">
        <v>13</v>
      </c>
      <c r="B22" s="8"/>
      <c r="C22" s="8"/>
      <c r="D22" s="8"/>
      <c r="E22" s="8"/>
      <c r="F22" s="16" t="str">
        <f aca="false">IF(D22="","",5.2)</f>
        <v/>
      </c>
      <c r="G22" s="8"/>
      <c r="H22" s="13"/>
      <c r="I22" s="10" t="str">
        <f aca="false">IF(D22="","",IF(H22&lt;&gt;"",H22,G22*$C$4))</f>
        <v/>
      </c>
      <c r="J22" s="8"/>
      <c r="K22" s="10" t="str">
        <f aca="false">IF(D22="","",I22*J22)</f>
        <v/>
      </c>
      <c r="L22" s="8"/>
      <c r="M22" s="8"/>
      <c r="N22" s="8"/>
      <c r="O22" s="8"/>
      <c r="P22" s="15" t="str">
        <f aca="false">IF(D22="","",IF(OR(E22=2,E22=3),"OK","Level 2/3 only"))</f>
        <v/>
      </c>
    </row>
    <row r="23" customFormat="false" ht="30" hidden="false" customHeight="true" outlineLevel="0" collapsed="false">
      <c r="A23" s="15" t="n">
        <v>14</v>
      </c>
      <c r="B23" s="8"/>
      <c r="C23" s="8"/>
      <c r="D23" s="8"/>
      <c r="E23" s="8"/>
      <c r="F23" s="16" t="str">
        <f aca="false">IF(D23="","",5.2)</f>
        <v/>
      </c>
      <c r="G23" s="8"/>
      <c r="H23" s="13"/>
      <c r="I23" s="10" t="str">
        <f aca="false">IF(D23="","",IF(H23&lt;&gt;"",H23,G23*$C$4))</f>
        <v/>
      </c>
      <c r="J23" s="8"/>
      <c r="K23" s="10" t="str">
        <f aca="false">IF(D23="","",I23*J23)</f>
        <v/>
      </c>
      <c r="L23" s="8"/>
      <c r="M23" s="8"/>
      <c r="N23" s="8"/>
      <c r="O23" s="8"/>
      <c r="P23" s="15" t="str">
        <f aca="false">IF(D23="","",IF(OR(E23=2,E23=3),"OK","Level 2/3 only"))</f>
        <v/>
      </c>
    </row>
    <row r="24" customFormat="false" ht="30" hidden="false" customHeight="true" outlineLevel="0" collapsed="false">
      <c r="A24" s="15" t="n">
        <v>15</v>
      </c>
      <c r="B24" s="8"/>
      <c r="C24" s="8"/>
      <c r="D24" s="8"/>
      <c r="E24" s="8"/>
      <c r="F24" s="16" t="str">
        <f aca="false">IF(D24="","",5.2)</f>
        <v/>
      </c>
      <c r="G24" s="8"/>
      <c r="H24" s="13"/>
      <c r="I24" s="10" t="str">
        <f aca="false">IF(D24="","",IF(H24&lt;&gt;"",H24,G24*$C$4))</f>
        <v/>
      </c>
      <c r="J24" s="8"/>
      <c r="K24" s="10" t="str">
        <f aca="false">IF(D24="","",I24*J24)</f>
        <v/>
      </c>
      <c r="L24" s="8"/>
      <c r="M24" s="8"/>
      <c r="N24" s="8"/>
      <c r="O24" s="8"/>
      <c r="P24" s="15" t="str">
        <f aca="false">IF(D24="","",IF(OR(E24=2,E24=3),"OK","Level 2/3 only"))</f>
        <v/>
      </c>
    </row>
    <row r="25" customFormat="false" ht="30" hidden="false" customHeight="true" outlineLevel="0" collapsed="false">
      <c r="A25" s="15" t="n">
        <v>16</v>
      </c>
      <c r="B25" s="8"/>
      <c r="C25" s="8"/>
      <c r="D25" s="8"/>
      <c r="E25" s="8"/>
      <c r="F25" s="16" t="str">
        <f aca="false">IF(D25="","",5.2)</f>
        <v/>
      </c>
      <c r="G25" s="8"/>
      <c r="H25" s="13"/>
      <c r="I25" s="10" t="str">
        <f aca="false">IF(D25="","",IF(H25&lt;&gt;"",H25,G25*$C$4))</f>
        <v/>
      </c>
      <c r="J25" s="8"/>
      <c r="K25" s="10" t="str">
        <f aca="false">IF(D25="","",I25*J25)</f>
        <v/>
      </c>
      <c r="L25" s="8"/>
      <c r="M25" s="8"/>
      <c r="N25" s="8"/>
      <c r="O25" s="8"/>
      <c r="P25" s="15" t="str">
        <f aca="false">IF(D25="","",IF(OR(E25=2,E25=3),"OK","Level 2/3 only"))</f>
        <v/>
      </c>
    </row>
    <row r="26" customFormat="false" ht="30" hidden="false" customHeight="true" outlineLevel="0" collapsed="false">
      <c r="A26" s="15" t="n">
        <v>17</v>
      </c>
      <c r="B26" s="8"/>
      <c r="C26" s="8"/>
      <c r="D26" s="8"/>
      <c r="E26" s="8"/>
      <c r="F26" s="16" t="str">
        <f aca="false">IF(D26="","",5.2)</f>
        <v/>
      </c>
      <c r="G26" s="8"/>
      <c r="H26" s="13"/>
      <c r="I26" s="10" t="str">
        <f aca="false">IF(D26="","",IF(H26&lt;&gt;"",H26,G26*$C$4))</f>
        <v/>
      </c>
      <c r="J26" s="8"/>
      <c r="K26" s="10" t="str">
        <f aca="false">IF(D26="","",I26*J26)</f>
        <v/>
      </c>
      <c r="L26" s="8"/>
      <c r="M26" s="8"/>
      <c r="N26" s="8"/>
      <c r="O26" s="8"/>
      <c r="P26" s="15" t="str">
        <f aca="false">IF(D26="","",IF(OR(E26=2,E26=3),"OK","Level 2/3 only"))</f>
        <v/>
      </c>
    </row>
    <row r="27" customFormat="false" ht="30" hidden="false" customHeight="true" outlineLevel="0" collapsed="false">
      <c r="A27" s="15" t="n">
        <v>18</v>
      </c>
      <c r="B27" s="8"/>
      <c r="C27" s="8"/>
      <c r="D27" s="8"/>
      <c r="E27" s="8"/>
      <c r="F27" s="16" t="str">
        <f aca="false">IF(D27="","",5.2)</f>
        <v/>
      </c>
      <c r="G27" s="8"/>
      <c r="H27" s="13"/>
      <c r="I27" s="10" t="str">
        <f aca="false">IF(D27="","",IF(H27&lt;&gt;"",H27,G27*$C$4))</f>
        <v/>
      </c>
      <c r="J27" s="8"/>
      <c r="K27" s="10" t="str">
        <f aca="false">IF(D27="","",I27*J27)</f>
        <v/>
      </c>
      <c r="L27" s="8"/>
      <c r="M27" s="8"/>
      <c r="N27" s="8"/>
      <c r="O27" s="8"/>
      <c r="P27" s="15" t="str">
        <f aca="false">IF(D27="","",IF(OR(E27=2,E27=3),"OK","Level 2/3 only"))</f>
        <v/>
      </c>
    </row>
    <row r="28" customFormat="false" ht="30" hidden="false" customHeight="true" outlineLevel="0" collapsed="false">
      <c r="A28" s="15" t="n">
        <v>19</v>
      </c>
      <c r="B28" s="8"/>
      <c r="C28" s="8"/>
      <c r="D28" s="8"/>
      <c r="E28" s="8"/>
      <c r="F28" s="16" t="str">
        <f aca="false">IF(D28="","",5.2)</f>
        <v/>
      </c>
      <c r="G28" s="8"/>
      <c r="H28" s="13"/>
      <c r="I28" s="10" t="str">
        <f aca="false">IF(D28="","",IF(H28&lt;&gt;"",H28,G28*$C$4))</f>
        <v/>
      </c>
      <c r="J28" s="8"/>
      <c r="K28" s="10" t="str">
        <f aca="false">IF(D28="","",I28*J28)</f>
        <v/>
      </c>
      <c r="L28" s="8"/>
      <c r="M28" s="8"/>
      <c r="N28" s="8"/>
      <c r="O28" s="8"/>
      <c r="P28" s="15" t="str">
        <f aca="false">IF(D28="","",IF(OR(E28=2,E28=3),"OK","Level 2/3 only"))</f>
        <v/>
      </c>
    </row>
    <row r="29" customFormat="false" ht="30" hidden="false" customHeight="true" outlineLevel="0" collapsed="false">
      <c r="A29" s="15" t="n">
        <v>20</v>
      </c>
      <c r="B29" s="8"/>
      <c r="C29" s="8"/>
      <c r="D29" s="8"/>
      <c r="E29" s="8"/>
      <c r="F29" s="16" t="str">
        <f aca="false">IF(D29="","",5.2)</f>
        <v/>
      </c>
      <c r="G29" s="8"/>
      <c r="H29" s="13"/>
      <c r="I29" s="10" t="str">
        <f aca="false">IF(D29="","",IF(H29&lt;&gt;"",H29,G29*$C$4))</f>
        <v/>
      </c>
      <c r="J29" s="8"/>
      <c r="K29" s="10" t="str">
        <f aca="false">IF(D29="","",I29*J29)</f>
        <v/>
      </c>
      <c r="L29" s="8"/>
      <c r="M29" s="8"/>
      <c r="N29" s="8"/>
      <c r="O29" s="8"/>
      <c r="P29" s="15" t="str">
        <f aca="false">IF(D29="","",IF(OR(E29=2,E29=3),"OK","Level 2/3 only"))</f>
        <v/>
      </c>
    </row>
    <row r="30" customFormat="false" ht="30" hidden="false" customHeight="true" outlineLevel="0" collapsed="false">
      <c r="A30" s="15" t="n">
        <v>21</v>
      </c>
      <c r="B30" s="8"/>
      <c r="C30" s="8"/>
      <c r="D30" s="8"/>
      <c r="E30" s="8"/>
      <c r="F30" s="16" t="str">
        <f aca="false">IF(D30="","",5.2)</f>
        <v/>
      </c>
      <c r="G30" s="8"/>
      <c r="H30" s="13"/>
      <c r="I30" s="10" t="str">
        <f aca="false">IF(D30="","",IF(H30&lt;&gt;"",H30,G30*$C$4))</f>
        <v/>
      </c>
      <c r="J30" s="8"/>
      <c r="K30" s="10" t="str">
        <f aca="false">IF(D30="","",I30*J30)</f>
        <v/>
      </c>
      <c r="L30" s="8"/>
      <c r="M30" s="8"/>
      <c r="N30" s="8"/>
      <c r="O30" s="8"/>
      <c r="P30" s="15" t="str">
        <f aca="false">IF(D30="","",IF(OR(E30=2,E30=3),"OK","Level 2/3 only"))</f>
        <v/>
      </c>
    </row>
    <row r="31" customFormat="false" ht="30" hidden="false" customHeight="true" outlineLevel="0" collapsed="false">
      <c r="A31" s="15" t="n">
        <v>22</v>
      </c>
      <c r="B31" s="8"/>
      <c r="C31" s="8"/>
      <c r="D31" s="8"/>
      <c r="E31" s="8"/>
      <c r="F31" s="16" t="str">
        <f aca="false">IF(D31="","",5.2)</f>
        <v/>
      </c>
      <c r="G31" s="8"/>
      <c r="H31" s="13"/>
      <c r="I31" s="10" t="str">
        <f aca="false">IF(D31="","",IF(H31&lt;&gt;"",H31,G31*$C$4))</f>
        <v/>
      </c>
      <c r="J31" s="8"/>
      <c r="K31" s="10" t="str">
        <f aca="false">IF(D31="","",I31*J31)</f>
        <v/>
      </c>
      <c r="L31" s="8"/>
      <c r="M31" s="8"/>
      <c r="N31" s="8"/>
      <c r="O31" s="8"/>
      <c r="P31" s="15" t="str">
        <f aca="false">IF(D31="","",IF(OR(E31=2,E31=3),"OK","Level 2/3 only"))</f>
        <v/>
      </c>
    </row>
    <row r="32" customFormat="false" ht="30" hidden="false" customHeight="true" outlineLevel="0" collapsed="false">
      <c r="A32" s="15" t="n">
        <v>23</v>
      </c>
      <c r="B32" s="8"/>
      <c r="C32" s="8"/>
      <c r="D32" s="8"/>
      <c r="E32" s="8"/>
      <c r="F32" s="16" t="str">
        <f aca="false">IF(D32="","",5.2)</f>
        <v/>
      </c>
      <c r="G32" s="8"/>
      <c r="H32" s="13"/>
      <c r="I32" s="10" t="str">
        <f aca="false">IF(D32="","",IF(H32&lt;&gt;"",H32,G32*$C$4))</f>
        <v/>
      </c>
      <c r="J32" s="8"/>
      <c r="K32" s="10" t="str">
        <f aca="false">IF(D32="","",I32*J32)</f>
        <v/>
      </c>
      <c r="L32" s="8"/>
      <c r="M32" s="8"/>
      <c r="N32" s="8"/>
      <c r="O32" s="8"/>
      <c r="P32" s="15" t="str">
        <f aca="false">IF(D32="","",IF(OR(E32=2,E32=3),"OK","Level 2/3 only"))</f>
        <v/>
      </c>
    </row>
    <row r="33" customFormat="false" ht="30" hidden="false" customHeight="true" outlineLevel="0" collapsed="false">
      <c r="A33" s="15" t="n">
        <v>24</v>
      </c>
      <c r="B33" s="8"/>
      <c r="C33" s="8"/>
      <c r="D33" s="8"/>
      <c r="E33" s="8"/>
      <c r="F33" s="16" t="str">
        <f aca="false">IF(D33="","",5.2)</f>
        <v/>
      </c>
      <c r="G33" s="8"/>
      <c r="H33" s="13"/>
      <c r="I33" s="10" t="str">
        <f aca="false">IF(D33="","",IF(H33&lt;&gt;"",H33,G33*$C$4))</f>
        <v/>
      </c>
      <c r="J33" s="8"/>
      <c r="K33" s="10" t="str">
        <f aca="false">IF(D33="","",I33*J33)</f>
        <v/>
      </c>
      <c r="L33" s="8"/>
      <c r="M33" s="8"/>
      <c r="N33" s="8"/>
      <c r="O33" s="8"/>
      <c r="P33" s="15" t="str">
        <f aca="false">IF(D33="","",IF(OR(E33=2,E33=3),"OK","Level 2/3 only"))</f>
        <v/>
      </c>
    </row>
    <row r="34" customFormat="false" ht="30" hidden="false" customHeight="true" outlineLevel="0" collapsed="false">
      <c r="A34" s="15" t="n">
        <v>25</v>
      </c>
      <c r="B34" s="8"/>
      <c r="C34" s="8"/>
      <c r="D34" s="8"/>
      <c r="E34" s="8"/>
      <c r="F34" s="16" t="str">
        <f aca="false">IF(D34="","",5.2)</f>
        <v/>
      </c>
      <c r="G34" s="8"/>
      <c r="H34" s="13"/>
      <c r="I34" s="10" t="str">
        <f aca="false">IF(D34="","",IF(H34&lt;&gt;"",H34,G34*$C$4))</f>
        <v/>
      </c>
      <c r="J34" s="8"/>
      <c r="K34" s="10" t="str">
        <f aca="false">IF(D34="","",I34*J34)</f>
        <v/>
      </c>
      <c r="L34" s="8"/>
      <c r="M34" s="8"/>
      <c r="N34" s="8"/>
      <c r="O34" s="8"/>
      <c r="P34" s="15" t="str">
        <f aca="false">IF(D34="","",IF(OR(E34=2,E34=3),"OK","Level 2/3 only"))</f>
        <v/>
      </c>
    </row>
    <row r="35" customFormat="false" ht="30" hidden="false" customHeight="true" outlineLevel="0" collapsed="false">
      <c r="A35" s="15" t="n">
        <v>26</v>
      </c>
      <c r="B35" s="8"/>
      <c r="C35" s="8"/>
      <c r="D35" s="8"/>
      <c r="E35" s="8"/>
      <c r="F35" s="16" t="str">
        <f aca="false">IF(D35="","",5.2)</f>
        <v/>
      </c>
      <c r="G35" s="8"/>
      <c r="H35" s="13"/>
      <c r="I35" s="10" t="str">
        <f aca="false">IF(D35="","",IF(H35&lt;&gt;"",H35,G35*$C$4))</f>
        <v/>
      </c>
      <c r="J35" s="8"/>
      <c r="K35" s="10" t="str">
        <f aca="false">IF(D35="","",I35*J35)</f>
        <v/>
      </c>
      <c r="L35" s="8"/>
      <c r="M35" s="8"/>
      <c r="N35" s="8"/>
      <c r="O35" s="8"/>
      <c r="P35" s="15" t="str">
        <f aca="false">IF(D35="","",IF(OR(E35=2,E35=3),"OK","Level 2/3 only"))</f>
        <v/>
      </c>
    </row>
    <row r="36" customFormat="false" ht="30" hidden="false" customHeight="true" outlineLevel="0" collapsed="false">
      <c r="A36" s="15" t="n">
        <v>27</v>
      </c>
      <c r="B36" s="8"/>
      <c r="C36" s="8"/>
      <c r="D36" s="8"/>
      <c r="E36" s="8"/>
      <c r="F36" s="16" t="str">
        <f aca="false">IF(D36="","",5.2)</f>
        <v/>
      </c>
      <c r="G36" s="8"/>
      <c r="H36" s="13"/>
      <c r="I36" s="10" t="str">
        <f aca="false">IF(D36="","",IF(H36&lt;&gt;"",H36,G36*$C$4))</f>
        <v/>
      </c>
      <c r="J36" s="8"/>
      <c r="K36" s="10" t="str">
        <f aca="false">IF(D36="","",I36*J36)</f>
        <v/>
      </c>
      <c r="L36" s="8"/>
      <c r="M36" s="8"/>
      <c r="N36" s="8"/>
      <c r="O36" s="8"/>
      <c r="P36" s="15" t="str">
        <f aca="false">IF(D36="","",IF(OR(E36=2,E36=3),"OK","Level 2/3 only"))</f>
        <v/>
      </c>
    </row>
    <row r="37" customFormat="false" ht="30" hidden="false" customHeight="true" outlineLevel="0" collapsed="false">
      <c r="A37" s="15" t="n">
        <v>28</v>
      </c>
      <c r="B37" s="8"/>
      <c r="C37" s="8"/>
      <c r="D37" s="8"/>
      <c r="E37" s="8"/>
      <c r="F37" s="16" t="str">
        <f aca="false">IF(D37="","",5.2)</f>
        <v/>
      </c>
      <c r="G37" s="8"/>
      <c r="H37" s="13"/>
      <c r="I37" s="10" t="str">
        <f aca="false">IF(D37="","",IF(H37&lt;&gt;"",H37,G37*$C$4))</f>
        <v/>
      </c>
      <c r="J37" s="8"/>
      <c r="K37" s="10" t="str">
        <f aca="false">IF(D37="","",I37*J37)</f>
        <v/>
      </c>
      <c r="L37" s="8"/>
      <c r="M37" s="8"/>
      <c r="N37" s="8"/>
      <c r="O37" s="8"/>
      <c r="P37" s="15" t="str">
        <f aca="false">IF(D37="","",IF(OR(E37=2,E37=3),"OK","Level 2/3 only"))</f>
        <v/>
      </c>
    </row>
    <row r="38" customFormat="false" ht="30" hidden="false" customHeight="true" outlineLevel="0" collapsed="false">
      <c r="A38" s="15" t="n">
        <v>29</v>
      </c>
      <c r="B38" s="8"/>
      <c r="C38" s="8"/>
      <c r="D38" s="8"/>
      <c r="E38" s="8"/>
      <c r="F38" s="16" t="str">
        <f aca="false">IF(D38="","",5.2)</f>
        <v/>
      </c>
      <c r="G38" s="8"/>
      <c r="H38" s="13"/>
      <c r="I38" s="10" t="str">
        <f aca="false">IF(D38="","",IF(H38&lt;&gt;"",H38,G38*$C$4))</f>
        <v/>
      </c>
      <c r="J38" s="8"/>
      <c r="K38" s="10" t="str">
        <f aca="false">IF(D38="","",I38*J38)</f>
        <v/>
      </c>
      <c r="L38" s="8"/>
      <c r="M38" s="8"/>
      <c r="N38" s="8"/>
      <c r="O38" s="8"/>
      <c r="P38" s="15" t="str">
        <f aca="false">IF(D38="","",IF(OR(E38=2,E38=3),"OK","Level 2/3 only"))</f>
        <v/>
      </c>
    </row>
    <row r="39" customFormat="false" ht="30" hidden="false" customHeight="true" outlineLevel="0" collapsed="false">
      <c r="A39" s="15" t="n">
        <v>30</v>
      </c>
      <c r="B39" s="8"/>
      <c r="C39" s="8"/>
      <c r="D39" s="8"/>
      <c r="E39" s="8"/>
      <c r="F39" s="16" t="str">
        <f aca="false">IF(D39="","",5.2)</f>
        <v/>
      </c>
      <c r="G39" s="8"/>
      <c r="H39" s="13"/>
      <c r="I39" s="10" t="str">
        <f aca="false">IF(D39="","",IF(H39&lt;&gt;"",H39,G39*$C$4))</f>
        <v/>
      </c>
      <c r="J39" s="8"/>
      <c r="K39" s="10" t="str">
        <f aca="false">IF(D39="","",I39*J39)</f>
        <v/>
      </c>
      <c r="L39" s="8"/>
      <c r="M39" s="8"/>
      <c r="N39" s="8"/>
      <c r="O39" s="8"/>
      <c r="P39" s="15" t="str">
        <f aca="false">IF(D39="","",IF(OR(E39=2,E39=3),"OK","Level 2/3 only"))</f>
        <v/>
      </c>
    </row>
    <row r="40" customFormat="false" ht="15" hidden="false" customHeight="false" outlineLevel="0" collapsed="false">
      <c r="D40" s="17" t="s">
        <v>64</v>
      </c>
      <c r="J40" s="18" t="n">
        <f aca="false">SUM(J10:J39)</f>
        <v>0</v>
      </c>
      <c r="K40" s="19" t="n">
        <f aca="false">SUM(K10:K39)</f>
        <v>0</v>
      </c>
    </row>
    <row r="43" customFormat="false" ht="15" hidden="false" customHeight="false" outlineLevel="0" collapsed="false">
      <c r="A43" s="11" t="s">
        <v>65</v>
      </c>
      <c r="B43" s="12"/>
      <c r="C43" s="12"/>
      <c r="D43" s="12"/>
      <c r="E43" s="12"/>
      <c r="F43" s="12"/>
      <c r="G43" s="12"/>
      <c r="H43" s="12"/>
      <c r="I43" s="12"/>
      <c r="J43" s="12"/>
      <c r="K43" s="12"/>
      <c r="L43" s="12"/>
      <c r="M43" s="12"/>
      <c r="N43" s="12"/>
      <c r="O43" s="12"/>
      <c r="P43" s="12"/>
    </row>
    <row r="44" customFormat="false" ht="24" hidden="false" customHeight="true" outlineLevel="0" collapsed="false">
      <c r="A44" s="6"/>
      <c r="B44" s="6" t="s">
        <v>66</v>
      </c>
      <c r="C44" s="6"/>
      <c r="D44" s="6" t="s">
        <v>67</v>
      </c>
      <c r="E44" s="6"/>
      <c r="F44" s="6"/>
      <c r="G44" s="6"/>
      <c r="H44" s="6"/>
      <c r="I44" s="6"/>
      <c r="J44" s="6"/>
      <c r="K44" s="6" t="s">
        <v>68</v>
      </c>
    </row>
    <row r="45" customFormat="false" ht="30" hidden="false" customHeight="true" outlineLevel="0" collapsed="false">
      <c r="B45" s="7" t="s">
        <v>69</v>
      </c>
      <c r="C45" s="7"/>
      <c r="D45" s="8"/>
      <c r="E45" s="8"/>
      <c r="F45" s="8"/>
      <c r="G45" s="8"/>
      <c r="H45" s="8"/>
      <c r="I45" s="8"/>
      <c r="J45" s="8"/>
      <c r="K45" s="13"/>
    </row>
    <row r="46" customFormat="false" ht="30" hidden="false" customHeight="true" outlineLevel="0" collapsed="false">
      <c r="B46" s="7" t="s">
        <v>70</v>
      </c>
      <c r="C46" s="7"/>
      <c r="D46" s="8"/>
      <c r="E46" s="8"/>
      <c r="F46" s="8"/>
      <c r="G46" s="8"/>
      <c r="H46" s="8"/>
      <c r="I46" s="8"/>
      <c r="J46" s="8"/>
      <c r="K46" s="13"/>
    </row>
    <row r="47" customFormat="false" ht="30" hidden="false" customHeight="true" outlineLevel="0" collapsed="false">
      <c r="B47" s="7" t="s">
        <v>71</v>
      </c>
      <c r="C47" s="7"/>
      <c r="D47" s="8"/>
      <c r="E47" s="8"/>
      <c r="F47" s="8"/>
      <c r="G47" s="8"/>
      <c r="H47" s="8"/>
      <c r="I47" s="8"/>
      <c r="J47" s="8"/>
      <c r="K47" s="13"/>
    </row>
    <row r="48" customFormat="false" ht="30" hidden="false" customHeight="true" outlineLevel="0" collapsed="false">
      <c r="B48" s="7" t="s">
        <v>72</v>
      </c>
      <c r="C48" s="7"/>
      <c r="D48" s="8"/>
      <c r="E48" s="8"/>
      <c r="F48" s="8"/>
      <c r="G48" s="8"/>
      <c r="H48" s="8"/>
      <c r="I48" s="8"/>
      <c r="J48" s="8"/>
      <c r="K48" s="13"/>
    </row>
    <row r="49" customFormat="false" ht="30" hidden="false" customHeight="true" outlineLevel="0" collapsed="false">
      <c r="B49" s="7" t="s">
        <v>73</v>
      </c>
      <c r="C49" s="7"/>
      <c r="D49" s="8"/>
      <c r="E49" s="8"/>
      <c r="F49" s="8"/>
      <c r="G49" s="8"/>
      <c r="H49" s="8"/>
      <c r="I49" s="8"/>
      <c r="J49" s="8"/>
      <c r="K49" s="13"/>
    </row>
    <row r="50" customFormat="false" ht="30" hidden="false" customHeight="true" outlineLevel="0" collapsed="false">
      <c r="B50" s="7" t="s">
        <v>74</v>
      </c>
      <c r="C50" s="7"/>
      <c r="D50" s="8"/>
      <c r="E50" s="8"/>
      <c r="F50" s="8"/>
      <c r="G50" s="8"/>
      <c r="H50" s="8"/>
      <c r="I50" s="8"/>
      <c r="J50" s="8"/>
      <c r="K50" s="13"/>
    </row>
    <row r="51" customFormat="false" ht="15" hidden="false" customHeight="false" outlineLevel="0" collapsed="false">
      <c r="B51" s="17" t="s">
        <v>75</v>
      </c>
      <c r="K51" s="19" t="n">
        <f aca="false">SUM(K45:K50)</f>
        <v>0</v>
      </c>
    </row>
    <row r="53" customFormat="false" ht="15" hidden="false" customHeight="false" outlineLevel="0" collapsed="false">
      <c r="A53" s="11" t="s">
        <v>76</v>
      </c>
      <c r="B53" s="12"/>
      <c r="C53" s="12"/>
      <c r="D53" s="12"/>
      <c r="E53" s="12"/>
      <c r="F53" s="12"/>
      <c r="G53" s="12"/>
      <c r="H53" s="12"/>
      <c r="I53" s="12"/>
      <c r="J53" s="12"/>
      <c r="K53" s="12"/>
      <c r="L53" s="12"/>
      <c r="M53" s="12"/>
      <c r="N53" s="12"/>
      <c r="O53" s="12"/>
      <c r="P53" s="12"/>
    </row>
    <row r="54" customFormat="false" ht="15" hidden="false" customHeight="false" outlineLevel="0" collapsed="false">
      <c r="B54" s="7" t="s">
        <v>64</v>
      </c>
      <c r="C54" s="10" t="n">
        <f aca="false">K40</f>
        <v>0</v>
      </c>
    </row>
    <row r="55" customFormat="false" ht="15" hidden="false" customHeight="false" outlineLevel="0" collapsed="false">
      <c r="B55" s="7" t="s">
        <v>75</v>
      </c>
      <c r="C55" s="10" t="n">
        <f aca="false">K51</f>
        <v>0</v>
      </c>
    </row>
    <row r="56" customFormat="false" ht="15" hidden="false" customHeight="false" outlineLevel="0" collapsed="false">
      <c r="B56" s="7" t="s">
        <v>77</v>
      </c>
      <c r="C56" s="19" t="n">
        <f aca="false">C54+C55</f>
        <v>0</v>
      </c>
    </row>
    <row r="57" customFormat="false" ht="15" hidden="false" customHeight="false" outlineLevel="0" collapsed="false">
      <c r="B57" s="7" t="s">
        <v>45</v>
      </c>
      <c r="C57" s="10" t="n">
        <f aca="false">C5</f>
        <v>351670</v>
      </c>
    </row>
    <row r="58" customFormat="false" ht="15" hidden="false" customHeight="false" outlineLevel="0" collapsed="false">
      <c r="B58" s="7" t="s">
        <v>78</v>
      </c>
      <c r="C58" s="10" t="n">
        <f aca="false">C57-C56</f>
        <v>351670</v>
      </c>
    </row>
    <row r="59" customFormat="false" ht="15" hidden="false" customHeight="false" outlineLevel="0" collapsed="false">
      <c r="B59" s="7" t="s">
        <v>79</v>
      </c>
      <c r="C59" s="20" t="n">
        <f aca="false">C56/C5</f>
        <v>0</v>
      </c>
    </row>
    <row r="60" customFormat="false" ht="15" hidden="false" customHeight="false" outlineLevel="0" collapsed="false">
      <c r="B60" s="7" t="s">
        <v>80</v>
      </c>
      <c r="C60" s="21" t="n">
        <f aca="false">J40</f>
        <v>0</v>
      </c>
    </row>
    <row r="61" customFormat="false" ht="23.85" hidden="false" customHeight="false" outlineLevel="0" collapsed="false">
      <c r="B61" s="7" t="s">
        <v>81</v>
      </c>
      <c r="C61" s="10" t="str">
        <f aca="false">IF(C60=0,"",C54/C60)</f>
        <v/>
      </c>
    </row>
    <row r="62" customFormat="false" ht="15" hidden="false" customHeight="false" outlineLevel="0" collapsed="false">
      <c r="B62" s="7" t="s">
        <v>82</v>
      </c>
      <c r="C62" s="20" t="str">
        <f aca="false">IF(C56=0,"",C55/C56)</f>
        <v/>
      </c>
    </row>
  </sheetData>
  <mergeCells count="12">
    <mergeCell ref="B45:C45"/>
    <mergeCell ref="D45:J45"/>
    <mergeCell ref="B46:C46"/>
    <mergeCell ref="D46:J46"/>
    <mergeCell ref="B47:C47"/>
    <mergeCell ref="D47:J47"/>
    <mergeCell ref="B48:C48"/>
    <mergeCell ref="D48:J48"/>
    <mergeCell ref="B49:C49"/>
    <mergeCell ref="D49:J49"/>
    <mergeCell ref="B50:C50"/>
    <mergeCell ref="D50:J50"/>
  </mergeCells>
  <conditionalFormatting sqref="P10:P39">
    <cfRule type="cellIs" priority="2" operator="equal" aboveAverage="0" equalAverage="0" bottom="0" percent="0" rank="0" text="" dxfId="0">
      <formula>"Level 2/3 only"</formula>
    </cfRule>
  </conditionalFormatting>
  <dataValidations count="3">
    <dataValidation allowBlank="true" errorStyle="stop" operator="between" showDropDown="false" showErrorMessage="false" showInputMessage="false" sqref="B10:B39" type="list">
      <formula1>"Regulated,Non-regulated,TEP / bespoke"</formula1>
      <formula2>0</formula2>
    </dataValidation>
    <dataValidation allowBlank="true" error="The CSP funds Level 2 and Level 3 aims only. Level 1 provision cannot be proposed." errorStyle="stop" errorTitle="Level 2 or 3 only" operator="between" showDropDown="false" showErrorMessage="true" showInputMessage="false" sqref="E10:E39" type="list">
      <formula1>"2,3"</formula1>
      <formula2>0</formula2>
    </dataValidation>
    <dataValidation allowBlank="true" errorStyle="stop" operator="between" showDropDown="false" showErrorMessage="false" showInputMessage="false" sqref="L10:L39 N10:N39"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F7F7F"/>
    <pageSetUpPr fitToPage="true"/>
  </sheetPr>
  <dimension ref="A1:I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34"/>
    <col collapsed="false" customWidth="true" hidden="false" outlineLevel="0" max="3" min="3" style="0" width="26"/>
    <col collapsed="false" customWidth="true" hidden="false" outlineLevel="0" max="4" min="4" style="0" width="60"/>
    <col collapsed="false" customWidth="true" hidden="false" outlineLevel="0" max="5" min="5" style="0" width="10"/>
    <col collapsed="false" customWidth="true" hidden="false" outlineLevel="0" max="6" min="6" style="0" width="13"/>
    <col collapsed="false" customWidth="true" hidden="false" outlineLevel="0" max="7" min="7" style="0" width="12"/>
    <col collapsed="false" customWidth="true" hidden="false" outlineLevel="0" max="8" min="8" style="0" width="13"/>
    <col collapsed="false" customWidth="true" hidden="false" outlineLevel="0" max="9" min="9" style="0" width="16"/>
  </cols>
  <sheetData>
    <row r="1" customFormat="false" ht="17.35" hidden="false" customHeight="false" outlineLevel="0" collapsed="false">
      <c r="A1" s="1" t="s">
        <v>83</v>
      </c>
    </row>
    <row r="2" customFormat="false" ht="15" hidden="false" customHeight="false" outlineLevel="0" collapsed="false">
      <c r="A2" s="2" t="s">
        <v>84</v>
      </c>
    </row>
    <row r="4" customFormat="false" ht="21.75" hidden="false" customHeight="true" outlineLevel="0" collapsed="false">
      <c r="B4" s="7" t="s">
        <v>85</v>
      </c>
      <c r="C4" s="22"/>
      <c r="D4" s="22"/>
      <c r="E4" s="22"/>
      <c r="F4" s="22"/>
      <c r="G4" s="22"/>
      <c r="H4" s="22"/>
      <c r="I4" s="22"/>
    </row>
    <row r="5" customFormat="false" ht="21.75" hidden="false" customHeight="true" outlineLevel="0" collapsed="false">
      <c r="B5" s="7" t="s">
        <v>86</v>
      </c>
      <c r="C5" s="22"/>
      <c r="D5" s="22"/>
      <c r="E5" s="22"/>
      <c r="F5" s="22"/>
      <c r="G5" s="22"/>
      <c r="H5" s="22"/>
      <c r="I5" s="22"/>
    </row>
    <row r="6" customFormat="false" ht="21.75" hidden="false" customHeight="true" outlineLevel="0" collapsed="false">
      <c r="B6" s="7" t="s">
        <v>87</v>
      </c>
      <c r="C6" s="22"/>
      <c r="D6" s="22"/>
      <c r="E6" s="22"/>
      <c r="F6" s="22"/>
      <c r="G6" s="22"/>
      <c r="H6" s="22"/>
      <c r="I6" s="22"/>
    </row>
    <row r="7" customFormat="false" ht="21.75" hidden="false" customHeight="true" outlineLevel="0" collapsed="false">
      <c r="B7" s="7" t="s">
        <v>88</v>
      </c>
      <c r="C7" s="23"/>
      <c r="D7" s="23"/>
      <c r="E7" s="23"/>
      <c r="F7" s="23"/>
      <c r="G7" s="23"/>
      <c r="H7" s="23"/>
      <c r="I7" s="23"/>
    </row>
    <row r="8" customFormat="false" ht="48" hidden="false" customHeight="true" outlineLevel="0" collapsed="false">
      <c r="B8" s="7" t="s">
        <v>89</v>
      </c>
      <c r="C8" s="22"/>
      <c r="D8" s="22"/>
      <c r="E8" s="22"/>
      <c r="F8" s="22"/>
      <c r="G8" s="22"/>
      <c r="H8" s="22"/>
      <c r="I8" s="22"/>
    </row>
    <row r="9" customFormat="false" ht="48" hidden="false" customHeight="true" outlineLevel="0" collapsed="false">
      <c r="B9" s="7" t="s">
        <v>90</v>
      </c>
      <c r="C9" s="22"/>
      <c r="D9" s="22"/>
      <c r="E9" s="22"/>
      <c r="F9" s="22"/>
      <c r="G9" s="22"/>
      <c r="H9" s="22"/>
      <c r="I9" s="22"/>
    </row>
    <row r="10" customFormat="false" ht="48" hidden="false" customHeight="true" outlineLevel="0" collapsed="false">
      <c r="B10" s="7" t="s">
        <v>91</v>
      </c>
      <c r="C10" s="22"/>
      <c r="D10" s="22"/>
      <c r="E10" s="22"/>
      <c r="F10" s="22"/>
      <c r="G10" s="22"/>
      <c r="H10" s="22"/>
      <c r="I10" s="22"/>
    </row>
    <row r="11" customFormat="false" ht="48" hidden="false" customHeight="true" outlineLevel="0" collapsed="false">
      <c r="B11" s="7" t="s">
        <v>92</v>
      </c>
      <c r="C11" s="22"/>
      <c r="D11" s="22"/>
      <c r="E11" s="22"/>
      <c r="F11" s="22"/>
      <c r="G11" s="22"/>
      <c r="H11" s="22"/>
      <c r="I11" s="22"/>
    </row>
    <row r="12" customFormat="false" ht="48" hidden="false" customHeight="true" outlineLevel="0" collapsed="false">
      <c r="B12" s="7" t="s">
        <v>93</v>
      </c>
      <c r="C12" s="22"/>
      <c r="D12" s="22"/>
      <c r="E12" s="22"/>
      <c r="F12" s="22"/>
      <c r="G12" s="22"/>
      <c r="H12" s="22"/>
      <c r="I12" s="22"/>
    </row>
    <row r="13" customFormat="false" ht="48" hidden="false" customHeight="true" outlineLevel="0" collapsed="false">
      <c r="B13" s="7" t="s">
        <v>94</v>
      </c>
      <c r="C13" s="22"/>
      <c r="D13" s="22"/>
      <c r="E13" s="22"/>
      <c r="F13" s="22"/>
      <c r="G13" s="22"/>
      <c r="H13" s="22"/>
      <c r="I13" s="22"/>
    </row>
    <row r="14" customFormat="false" ht="48" hidden="false" customHeight="true" outlineLevel="0" collapsed="false">
      <c r="B14" s="7" t="s">
        <v>95</v>
      </c>
      <c r="C14" s="22"/>
      <c r="D14" s="22"/>
      <c r="E14" s="22"/>
      <c r="F14" s="22"/>
      <c r="G14" s="22"/>
      <c r="H14" s="22"/>
      <c r="I14" s="22"/>
    </row>
    <row r="15" customFormat="false" ht="48" hidden="false" customHeight="true" outlineLevel="0" collapsed="false">
      <c r="B15" s="7" t="s">
        <v>96</v>
      </c>
      <c r="C15" s="22"/>
      <c r="D15" s="22"/>
      <c r="E15" s="22"/>
      <c r="F15" s="22"/>
      <c r="G15" s="22"/>
      <c r="H15" s="22"/>
      <c r="I15" s="22"/>
    </row>
    <row r="18" customFormat="false" ht="48" hidden="false" customHeight="true" outlineLevel="0" collapsed="false">
      <c r="A18" s="6" t="s">
        <v>48</v>
      </c>
      <c r="B18" s="6" t="s">
        <v>97</v>
      </c>
      <c r="C18" s="6" t="s">
        <v>49</v>
      </c>
      <c r="D18" s="6" t="s">
        <v>98</v>
      </c>
      <c r="E18" s="6" t="s">
        <v>52</v>
      </c>
      <c r="F18" s="6" t="s">
        <v>54</v>
      </c>
      <c r="G18" s="6" t="s">
        <v>99</v>
      </c>
      <c r="H18" s="6" t="s">
        <v>100</v>
      </c>
      <c r="I18" s="6" t="s">
        <v>101</v>
      </c>
    </row>
    <row r="19" customFormat="false" ht="39.75" hidden="false" customHeight="true" outlineLevel="0" collapsed="false">
      <c r="A19" s="15" t="n">
        <v>1</v>
      </c>
      <c r="B19" s="8"/>
      <c r="C19" s="8"/>
      <c r="D19" s="8"/>
      <c r="E19" s="8"/>
      <c r="F19" s="8"/>
      <c r="G19" s="10" t="n">
        <f aca="false">'Pricing Schedule'!$C$4</f>
        <v>9.6</v>
      </c>
      <c r="H19" s="10" t="str">
        <f aca="false">IF(F19="","",F19*G19)</f>
        <v/>
      </c>
      <c r="I19" s="10" t="str">
        <f aca="false">IF(F19="","",H19*$C$6)</f>
        <v/>
      </c>
    </row>
    <row r="20" customFormat="false" ht="39.75" hidden="false" customHeight="true" outlineLevel="0" collapsed="false">
      <c r="A20" s="15" t="n">
        <v>2</v>
      </c>
      <c r="B20" s="8"/>
      <c r="C20" s="8"/>
      <c r="D20" s="8"/>
      <c r="E20" s="8"/>
      <c r="F20" s="8"/>
      <c r="G20" s="10" t="n">
        <f aca="false">'Pricing Schedule'!$C$4</f>
        <v>9.6</v>
      </c>
      <c r="H20" s="10" t="str">
        <f aca="false">IF(F20="","",F20*G20)</f>
        <v/>
      </c>
      <c r="I20" s="10" t="str">
        <f aca="false">IF(F20="","",H20*$C$6)</f>
        <v/>
      </c>
    </row>
    <row r="21" customFormat="false" ht="39.75" hidden="false" customHeight="true" outlineLevel="0" collapsed="false">
      <c r="A21" s="15" t="n">
        <v>3</v>
      </c>
      <c r="B21" s="8"/>
      <c r="C21" s="8"/>
      <c r="D21" s="8"/>
      <c r="E21" s="8"/>
      <c r="F21" s="8"/>
      <c r="G21" s="10" t="n">
        <f aca="false">'Pricing Schedule'!$C$4</f>
        <v>9.6</v>
      </c>
      <c r="H21" s="10" t="str">
        <f aca="false">IF(F21="","",F21*G21)</f>
        <v/>
      </c>
      <c r="I21" s="10" t="str">
        <f aca="false">IF(F21="","",H21*$C$6)</f>
        <v/>
      </c>
    </row>
    <row r="22" customFormat="false" ht="39.75" hidden="false" customHeight="true" outlineLevel="0" collapsed="false">
      <c r="A22" s="15" t="n">
        <v>4</v>
      </c>
      <c r="B22" s="8"/>
      <c r="C22" s="8"/>
      <c r="D22" s="8"/>
      <c r="E22" s="8"/>
      <c r="F22" s="8"/>
      <c r="G22" s="10" t="n">
        <f aca="false">'Pricing Schedule'!$C$4</f>
        <v>9.6</v>
      </c>
      <c r="H22" s="10" t="str">
        <f aca="false">IF(F22="","",F22*G22)</f>
        <v/>
      </c>
      <c r="I22" s="10" t="str">
        <f aca="false">IF(F22="","",H22*$C$6)</f>
        <v/>
      </c>
    </row>
    <row r="23" customFormat="false" ht="39.75" hidden="false" customHeight="true" outlineLevel="0" collapsed="false">
      <c r="A23" s="15" t="n">
        <v>5</v>
      </c>
      <c r="B23" s="8"/>
      <c r="C23" s="8"/>
      <c r="D23" s="8"/>
      <c r="E23" s="8"/>
      <c r="F23" s="8"/>
      <c r="G23" s="10" t="n">
        <f aca="false">'Pricing Schedule'!$C$4</f>
        <v>9.6</v>
      </c>
      <c r="H23" s="10" t="str">
        <f aca="false">IF(F23="","",F23*G23)</f>
        <v/>
      </c>
      <c r="I23" s="10" t="str">
        <f aca="false">IF(F23="","",H23*$C$6)</f>
        <v/>
      </c>
    </row>
    <row r="24" customFormat="false" ht="39.75" hidden="false" customHeight="true" outlineLevel="0" collapsed="false">
      <c r="A24" s="15" t="n">
        <v>6</v>
      </c>
      <c r="B24" s="8"/>
      <c r="C24" s="8"/>
      <c r="D24" s="8"/>
      <c r="E24" s="8"/>
      <c r="F24" s="8"/>
      <c r="G24" s="10" t="n">
        <f aca="false">'Pricing Schedule'!$C$4</f>
        <v>9.6</v>
      </c>
      <c r="H24" s="10" t="str">
        <f aca="false">IF(F24="","",F24*G24)</f>
        <v/>
      </c>
      <c r="I24" s="10" t="str">
        <f aca="false">IF(F24="","",H24*$C$6)</f>
        <v/>
      </c>
    </row>
    <row r="25" customFormat="false" ht="15" hidden="false" customHeight="false" outlineLevel="0" collapsed="false">
      <c r="B25" s="17" t="s">
        <v>102</v>
      </c>
      <c r="H25" s="19" t="n">
        <f aca="false">SUM(H19:H24)</f>
        <v>0</v>
      </c>
      <c r="I25" s="19" t="n">
        <f aca="false">SUM(I19:I24)</f>
        <v>0</v>
      </c>
    </row>
    <row r="27" customFormat="false" ht="24" hidden="false" customHeight="true" outlineLevel="0" collapsed="false">
      <c r="A27" s="6"/>
      <c r="B27" s="6" t="s">
        <v>103</v>
      </c>
      <c r="C27" s="6"/>
      <c r="D27" s="6" t="s">
        <v>67</v>
      </c>
      <c r="E27" s="6"/>
      <c r="F27" s="6"/>
      <c r="G27" s="6"/>
      <c r="H27" s="6"/>
      <c r="I27" s="6" t="s">
        <v>68</v>
      </c>
    </row>
    <row r="28" customFormat="false" ht="25.5" hidden="false" customHeight="true" outlineLevel="0" collapsed="false">
      <c r="B28" s="7" t="s">
        <v>104</v>
      </c>
      <c r="D28" s="22"/>
      <c r="E28" s="22"/>
      <c r="F28" s="22"/>
      <c r="G28" s="22"/>
      <c r="H28" s="22"/>
      <c r="I28" s="13"/>
    </row>
    <row r="29" customFormat="false" ht="25.5" hidden="false" customHeight="true" outlineLevel="0" collapsed="false">
      <c r="B29" s="7" t="s">
        <v>105</v>
      </c>
      <c r="D29" s="22"/>
      <c r="E29" s="22"/>
      <c r="F29" s="22"/>
      <c r="G29" s="22"/>
      <c r="H29" s="22"/>
      <c r="I29" s="13"/>
    </row>
    <row r="30" customFormat="false" ht="25.5" hidden="false" customHeight="true" outlineLevel="0" collapsed="false">
      <c r="B30" s="7" t="s">
        <v>71</v>
      </c>
      <c r="D30" s="22"/>
      <c r="E30" s="22"/>
      <c r="F30" s="22"/>
      <c r="G30" s="22"/>
      <c r="H30" s="22"/>
      <c r="I30" s="13"/>
    </row>
    <row r="31" customFormat="false" ht="25.5" hidden="false" customHeight="true" outlineLevel="0" collapsed="false">
      <c r="B31" s="7" t="s">
        <v>72</v>
      </c>
      <c r="D31" s="22"/>
      <c r="E31" s="22"/>
      <c r="F31" s="22"/>
      <c r="G31" s="22"/>
      <c r="H31" s="22"/>
      <c r="I31" s="13"/>
    </row>
    <row r="32" customFormat="false" ht="25.5" hidden="false" customHeight="true" outlineLevel="0" collapsed="false">
      <c r="B32" s="7" t="s">
        <v>73</v>
      </c>
      <c r="D32" s="22"/>
      <c r="E32" s="22"/>
      <c r="F32" s="22"/>
      <c r="G32" s="22"/>
      <c r="H32" s="22"/>
      <c r="I32" s="13"/>
    </row>
    <row r="33" customFormat="false" ht="25.5" hidden="false" customHeight="true" outlineLevel="0" collapsed="false">
      <c r="B33" s="7" t="s">
        <v>74</v>
      </c>
      <c r="D33" s="22"/>
      <c r="E33" s="22"/>
      <c r="F33" s="22"/>
      <c r="G33" s="22"/>
      <c r="H33" s="22"/>
      <c r="I33" s="13"/>
    </row>
    <row r="34" customFormat="false" ht="15" hidden="false" customHeight="false" outlineLevel="0" collapsed="false">
      <c r="B34" s="17" t="s">
        <v>106</v>
      </c>
      <c r="I34" s="19" t="n">
        <f aca="false">I25+SUM(I28:I33)</f>
        <v>0</v>
      </c>
    </row>
  </sheetData>
  <mergeCells count="18">
    <mergeCell ref="C4:I4"/>
    <mergeCell ref="C5:I5"/>
    <mergeCell ref="C6:I6"/>
    <mergeCell ref="C7:I7"/>
    <mergeCell ref="C8:I8"/>
    <mergeCell ref="C9:I9"/>
    <mergeCell ref="C10:I10"/>
    <mergeCell ref="C11:I11"/>
    <mergeCell ref="C12:I12"/>
    <mergeCell ref="C13:I13"/>
    <mergeCell ref="C14:I14"/>
    <mergeCell ref="C15:I15"/>
    <mergeCell ref="D28:H28"/>
    <mergeCell ref="D29:H29"/>
    <mergeCell ref="D30:H30"/>
    <mergeCell ref="D31:H31"/>
    <mergeCell ref="D32:H32"/>
    <mergeCell ref="D33:H33"/>
  </mergeCells>
  <dataValidations count="2">
    <dataValidation allowBlank="true" errorStyle="stop" operator="between" showDropDown="false" showErrorMessage="false" showInputMessage="false" sqref="C19:C24" type="list">
      <formula1>"Regulated,Non-regulated"</formula1>
      <formula2>0</formula2>
    </dataValidation>
    <dataValidation allowBlank="true" error="Level 2 or 3 only." errorStyle="stop" operator="between" showDropDown="false" showErrorMessage="true" showInputMessage="false" sqref="E19:E24" type="list">
      <formula1>"2,3"</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F7F7F"/>
    <pageSetUpPr fitToPage="true"/>
  </sheetPr>
  <dimension ref="A1:I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34"/>
    <col collapsed="false" customWidth="true" hidden="false" outlineLevel="0" max="3" min="3" style="0" width="26"/>
    <col collapsed="false" customWidth="true" hidden="false" outlineLevel="0" max="4" min="4" style="0" width="60"/>
    <col collapsed="false" customWidth="true" hidden="false" outlineLevel="0" max="5" min="5" style="0" width="10"/>
    <col collapsed="false" customWidth="true" hidden="false" outlineLevel="0" max="6" min="6" style="0" width="13"/>
    <col collapsed="false" customWidth="true" hidden="false" outlineLevel="0" max="7" min="7" style="0" width="12"/>
    <col collapsed="false" customWidth="true" hidden="false" outlineLevel="0" max="8" min="8" style="0" width="13"/>
    <col collapsed="false" customWidth="true" hidden="false" outlineLevel="0" max="9" min="9" style="0" width="16"/>
  </cols>
  <sheetData>
    <row r="1" customFormat="false" ht="17.35" hidden="false" customHeight="false" outlineLevel="0" collapsed="false">
      <c r="A1" s="1" t="s">
        <v>107</v>
      </c>
    </row>
    <row r="2" customFormat="false" ht="15" hidden="false" customHeight="false" outlineLevel="0" collapsed="false">
      <c r="A2" s="2" t="s">
        <v>108</v>
      </c>
    </row>
    <row r="4" customFormat="false" ht="21.75" hidden="false" customHeight="true" outlineLevel="0" collapsed="false">
      <c r="B4" s="7" t="s">
        <v>85</v>
      </c>
      <c r="C4" s="22"/>
      <c r="D4" s="22"/>
      <c r="E4" s="22"/>
      <c r="F4" s="22"/>
      <c r="G4" s="22"/>
      <c r="H4" s="22"/>
      <c r="I4" s="22"/>
    </row>
    <row r="5" customFormat="false" ht="21.75" hidden="false" customHeight="true" outlineLevel="0" collapsed="false">
      <c r="B5" s="7" t="s">
        <v>86</v>
      </c>
      <c r="C5" s="22"/>
      <c r="D5" s="22"/>
      <c r="E5" s="22"/>
      <c r="F5" s="22"/>
      <c r="G5" s="22"/>
      <c r="H5" s="22"/>
      <c r="I5" s="22"/>
    </row>
    <row r="6" customFormat="false" ht="21.75" hidden="false" customHeight="true" outlineLevel="0" collapsed="false">
      <c r="B6" s="7" t="s">
        <v>87</v>
      </c>
      <c r="C6" s="22"/>
      <c r="D6" s="22"/>
      <c r="E6" s="22"/>
      <c r="F6" s="22"/>
      <c r="G6" s="22"/>
      <c r="H6" s="22"/>
      <c r="I6" s="22"/>
    </row>
    <row r="7" customFormat="false" ht="21.75" hidden="false" customHeight="true" outlineLevel="0" collapsed="false">
      <c r="B7" s="7" t="s">
        <v>88</v>
      </c>
      <c r="C7" s="23"/>
      <c r="D7" s="23"/>
      <c r="E7" s="23"/>
      <c r="F7" s="23"/>
      <c r="G7" s="23"/>
      <c r="H7" s="23"/>
      <c r="I7" s="23"/>
    </row>
    <row r="8" customFormat="false" ht="48" hidden="false" customHeight="true" outlineLevel="0" collapsed="false">
      <c r="B8" s="7" t="s">
        <v>89</v>
      </c>
      <c r="C8" s="22"/>
      <c r="D8" s="22"/>
      <c r="E8" s="22"/>
      <c r="F8" s="22"/>
      <c r="G8" s="22"/>
      <c r="H8" s="22"/>
      <c r="I8" s="22"/>
    </row>
    <row r="9" customFormat="false" ht="48" hidden="false" customHeight="true" outlineLevel="0" collapsed="false">
      <c r="B9" s="7" t="s">
        <v>90</v>
      </c>
      <c r="C9" s="22"/>
      <c r="D9" s="22"/>
      <c r="E9" s="22"/>
      <c r="F9" s="22"/>
      <c r="G9" s="22"/>
      <c r="H9" s="22"/>
      <c r="I9" s="22"/>
    </row>
    <row r="10" customFormat="false" ht="48" hidden="false" customHeight="true" outlineLevel="0" collapsed="false">
      <c r="B10" s="7" t="s">
        <v>91</v>
      </c>
      <c r="C10" s="22"/>
      <c r="D10" s="22"/>
      <c r="E10" s="22"/>
      <c r="F10" s="22"/>
      <c r="G10" s="22"/>
      <c r="H10" s="22"/>
      <c r="I10" s="22"/>
    </row>
    <row r="11" customFormat="false" ht="48" hidden="false" customHeight="true" outlineLevel="0" collapsed="false">
      <c r="B11" s="7" t="s">
        <v>92</v>
      </c>
      <c r="C11" s="22"/>
      <c r="D11" s="22"/>
      <c r="E11" s="22"/>
      <c r="F11" s="22"/>
      <c r="G11" s="22"/>
      <c r="H11" s="22"/>
      <c r="I11" s="22"/>
    </row>
    <row r="12" customFormat="false" ht="48" hidden="false" customHeight="true" outlineLevel="0" collapsed="false">
      <c r="B12" s="7" t="s">
        <v>93</v>
      </c>
      <c r="C12" s="22"/>
      <c r="D12" s="22"/>
      <c r="E12" s="22"/>
      <c r="F12" s="22"/>
      <c r="G12" s="22"/>
      <c r="H12" s="22"/>
      <c r="I12" s="22"/>
    </row>
    <row r="13" customFormat="false" ht="48" hidden="false" customHeight="true" outlineLevel="0" collapsed="false">
      <c r="B13" s="7" t="s">
        <v>94</v>
      </c>
      <c r="C13" s="22"/>
      <c r="D13" s="22"/>
      <c r="E13" s="22"/>
      <c r="F13" s="22"/>
      <c r="G13" s="22"/>
      <c r="H13" s="22"/>
      <c r="I13" s="22"/>
    </row>
    <row r="14" customFormat="false" ht="48" hidden="false" customHeight="true" outlineLevel="0" collapsed="false">
      <c r="B14" s="7" t="s">
        <v>95</v>
      </c>
      <c r="C14" s="22"/>
      <c r="D14" s="22"/>
      <c r="E14" s="22"/>
      <c r="F14" s="22"/>
      <c r="G14" s="22"/>
      <c r="H14" s="22"/>
      <c r="I14" s="22"/>
    </row>
    <row r="15" customFormat="false" ht="48" hidden="false" customHeight="true" outlineLevel="0" collapsed="false">
      <c r="B15" s="7" t="s">
        <v>96</v>
      </c>
      <c r="C15" s="22"/>
      <c r="D15" s="22"/>
      <c r="E15" s="22"/>
      <c r="F15" s="22"/>
      <c r="G15" s="22"/>
      <c r="H15" s="22"/>
      <c r="I15" s="22"/>
    </row>
    <row r="18" customFormat="false" ht="48" hidden="false" customHeight="true" outlineLevel="0" collapsed="false">
      <c r="A18" s="6" t="s">
        <v>48</v>
      </c>
      <c r="B18" s="6" t="s">
        <v>97</v>
      </c>
      <c r="C18" s="6" t="s">
        <v>49</v>
      </c>
      <c r="D18" s="6" t="s">
        <v>98</v>
      </c>
      <c r="E18" s="6" t="s">
        <v>52</v>
      </c>
      <c r="F18" s="6" t="s">
        <v>54</v>
      </c>
      <c r="G18" s="6" t="s">
        <v>99</v>
      </c>
      <c r="H18" s="6" t="s">
        <v>100</v>
      </c>
      <c r="I18" s="6" t="s">
        <v>101</v>
      </c>
    </row>
    <row r="19" customFormat="false" ht="39.75" hidden="false" customHeight="true" outlineLevel="0" collapsed="false">
      <c r="A19" s="15" t="n">
        <v>1</v>
      </c>
      <c r="B19" s="8"/>
      <c r="C19" s="8"/>
      <c r="D19" s="8"/>
      <c r="E19" s="8"/>
      <c r="F19" s="8"/>
      <c r="G19" s="10" t="n">
        <f aca="false">'Pricing Schedule'!$C$4</f>
        <v>9.6</v>
      </c>
      <c r="H19" s="10" t="str">
        <f aca="false">IF(F19="","",F19*G19)</f>
        <v/>
      </c>
      <c r="I19" s="10" t="str">
        <f aca="false">IF(F19="","",H19*$C$6)</f>
        <v/>
      </c>
    </row>
    <row r="20" customFormat="false" ht="39.75" hidden="false" customHeight="true" outlineLevel="0" collapsed="false">
      <c r="A20" s="15" t="n">
        <v>2</v>
      </c>
      <c r="B20" s="8"/>
      <c r="C20" s="8"/>
      <c r="D20" s="8"/>
      <c r="E20" s="8"/>
      <c r="F20" s="8"/>
      <c r="G20" s="10" t="n">
        <f aca="false">'Pricing Schedule'!$C$4</f>
        <v>9.6</v>
      </c>
      <c r="H20" s="10" t="str">
        <f aca="false">IF(F20="","",F20*G20)</f>
        <v/>
      </c>
      <c r="I20" s="10" t="str">
        <f aca="false">IF(F20="","",H20*$C$6)</f>
        <v/>
      </c>
    </row>
    <row r="21" customFormat="false" ht="39.75" hidden="false" customHeight="true" outlineLevel="0" collapsed="false">
      <c r="A21" s="15" t="n">
        <v>3</v>
      </c>
      <c r="B21" s="8"/>
      <c r="C21" s="8"/>
      <c r="D21" s="8"/>
      <c r="E21" s="8"/>
      <c r="F21" s="8"/>
      <c r="G21" s="10" t="n">
        <f aca="false">'Pricing Schedule'!$C$4</f>
        <v>9.6</v>
      </c>
      <c r="H21" s="10" t="str">
        <f aca="false">IF(F21="","",F21*G21)</f>
        <v/>
      </c>
      <c r="I21" s="10" t="str">
        <f aca="false">IF(F21="","",H21*$C$6)</f>
        <v/>
      </c>
    </row>
    <row r="22" customFormat="false" ht="39.75" hidden="false" customHeight="true" outlineLevel="0" collapsed="false">
      <c r="A22" s="15" t="n">
        <v>4</v>
      </c>
      <c r="B22" s="8"/>
      <c r="C22" s="8"/>
      <c r="D22" s="8"/>
      <c r="E22" s="8"/>
      <c r="F22" s="8"/>
      <c r="G22" s="10" t="n">
        <f aca="false">'Pricing Schedule'!$C$4</f>
        <v>9.6</v>
      </c>
      <c r="H22" s="10" t="str">
        <f aca="false">IF(F22="","",F22*G22)</f>
        <v/>
      </c>
      <c r="I22" s="10" t="str">
        <f aca="false">IF(F22="","",H22*$C$6)</f>
        <v/>
      </c>
    </row>
    <row r="23" customFormat="false" ht="39.75" hidden="false" customHeight="true" outlineLevel="0" collapsed="false">
      <c r="A23" s="15" t="n">
        <v>5</v>
      </c>
      <c r="B23" s="8"/>
      <c r="C23" s="8"/>
      <c r="D23" s="8"/>
      <c r="E23" s="8"/>
      <c r="F23" s="8"/>
      <c r="G23" s="10" t="n">
        <f aca="false">'Pricing Schedule'!$C$4</f>
        <v>9.6</v>
      </c>
      <c r="H23" s="10" t="str">
        <f aca="false">IF(F23="","",F23*G23)</f>
        <v/>
      </c>
      <c r="I23" s="10" t="str">
        <f aca="false">IF(F23="","",H23*$C$6)</f>
        <v/>
      </c>
    </row>
    <row r="24" customFormat="false" ht="39.75" hidden="false" customHeight="true" outlineLevel="0" collapsed="false">
      <c r="A24" s="15" t="n">
        <v>6</v>
      </c>
      <c r="B24" s="8"/>
      <c r="C24" s="8"/>
      <c r="D24" s="8"/>
      <c r="E24" s="8"/>
      <c r="F24" s="8"/>
      <c r="G24" s="10" t="n">
        <f aca="false">'Pricing Schedule'!$C$4</f>
        <v>9.6</v>
      </c>
      <c r="H24" s="10" t="str">
        <f aca="false">IF(F24="","",F24*G24)</f>
        <v/>
      </c>
      <c r="I24" s="10" t="str">
        <f aca="false">IF(F24="","",H24*$C$6)</f>
        <v/>
      </c>
    </row>
    <row r="25" customFormat="false" ht="15" hidden="false" customHeight="false" outlineLevel="0" collapsed="false">
      <c r="B25" s="17" t="s">
        <v>102</v>
      </c>
      <c r="H25" s="19" t="n">
        <f aca="false">SUM(H19:H24)</f>
        <v>0</v>
      </c>
      <c r="I25" s="19" t="n">
        <f aca="false">SUM(I19:I24)</f>
        <v>0</v>
      </c>
    </row>
    <row r="27" customFormat="false" ht="24" hidden="false" customHeight="true" outlineLevel="0" collapsed="false">
      <c r="A27" s="6"/>
      <c r="B27" s="6" t="s">
        <v>103</v>
      </c>
      <c r="C27" s="6"/>
      <c r="D27" s="6" t="s">
        <v>67</v>
      </c>
      <c r="E27" s="6"/>
      <c r="F27" s="6"/>
      <c r="G27" s="6"/>
      <c r="H27" s="6"/>
      <c r="I27" s="6" t="s">
        <v>68</v>
      </c>
    </row>
    <row r="28" customFormat="false" ht="25.5" hidden="false" customHeight="true" outlineLevel="0" collapsed="false">
      <c r="B28" s="7" t="s">
        <v>104</v>
      </c>
      <c r="D28" s="22"/>
      <c r="E28" s="22"/>
      <c r="F28" s="22"/>
      <c r="G28" s="22"/>
      <c r="H28" s="22"/>
      <c r="I28" s="13"/>
    </row>
    <row r="29" customFormat="false" ht="25.5" hidden="false" customHeight="true" outlineLevel="0" collapsed="false">
      <c r="B29" s="7" t="s">
        <v>105</v>
      </c>
      <c r="D29" s="22"/>
      <c r="E29" s="22"/>
      <c r="F29" s="22"/>
      <c r="G29" s="22"/>
      <c r="H29" s="22"/>
      <c r="I29" s="13"/>
    </row>
    <row r="30" customFormat="false" ht="25.5" hidden="false" customHeight="true" outlineLevel="0" collapsed="false">
      <c r="B30" s="7" t="s">
        <v>71</v>
      </c>
      <c r="D30" s="22"/>
      <c r="E30" s="22"/>
      <c r="F30" s="22"/>
      <c r="G30" s="22"/>
      <c r="H30" s="22"/>
      <c r="I30" s="13"/>
    </row>
    <row r="31" customFormat="false" ht="25.5" hidden="false" customHeight="true" outlineLevel="0" collapsed="false">
      <c r="B31" s="7" t="s">
        <v>72</v>
      </c>
      <c r="D31" s="22"/>
      <c r="E31" s="22"/>
      <c r="F31" s="22"/>
      <c r="G31" s="22"/>
      <c r="H31" s="22"/>
      <c r="I31" s="13"/>
    </row>
    <row r="32" customFormat="false" ht="25.5" hidden="false" customHeight="true" outlineLevel="0" collapsed="false">
      <c r="B32" s="7" t="s">
        <v>73</v>
      </c>
      <c r="D32" s="22"/>
      <c r="E32" s="22"/>
      <c r="F32" s="22"/>
      <c r="G32" s="22"/>
      <c r="H32" s="22"/>
      <c r="I32" s="13"/>
    </row>
    <row r="33" customFormat="false" ht="25.5" hidden="false" customHeight="true" outlineLevel="0" collapsed="false">
      <c r="B33" s="7" t="s">
        <v>74</v>
      </c>
      <c r="D33" s="22"/>
      <c r="E33" s="22"/>
      <c r="F33" s="22"/>
      <c r="G33" s="22"/>
      <c r="H33" s="22"/>
      <c r="I33" s="13"/>
    </row>
    <row r="34" customFormat="false" ht="15" hidden="false" customHeight="false" outlineLevel="0" collapsed="false">
      <c r="B34" s="17" t="s">
        <v>109</v>
      </c>
      <c r="I34" s="19" t="n">
        <f aca="false">I25+SUM(I28:I33)</f>
        <v>0</v>
      </c>
    </row>
  </sheetData>
  <mergeCells count="18">
    <mergeCell ref="C4:I4"/>
    <mergeCell ref="C5:I5"/>
    <mergeCell ref="C6:I6"/>
    <mergeCell ref="C7:I7"/>
    <mergeCell ref="C8:I8"/>
    <mergeCell ref="C9:I9"/>
    <mergeCell ref="C10:I10"/>
    <mergeCell ref="C11:I11"/>
    <mergeCell ref="C12:I12"/>
    <mergeCell ref="C13:I13"/>
    <mergeCell ref="C14:I14"/>
    <mergeCell ref="C15:I15"/>
    <mergeCell ref="D28:H28"/>
    <mergeCell ref="D29:H29"/>
    <mergeCell ref="D30:H30"/>
    <mergeCell ref="D31:H31"/>
    <mergeCell ref="D32:H32"/>
    <mergeCell ref="D33:H33"/>
  </mergeCells>
  <dataValidations count="2">
    <dataValidation allowBlank="true" errorStyle="stop" operator="between" showDropDown="false" showErrorMessage="false" showInputMessage="false" sqref="C19:C24" type="list">
      <formula1>"Regulated,Non-regulated"</formula1>
      <formula2>0</formula2>
    </dataValidation>
    <dataValidation allowBlank="true" error="Level 2 or 3 only." errorStyle="stop" operator="between" showDropDown="false" showErrorMessage="true" showInputMessage="false" sqref="E19:E24" type="list">
      <formula1>"2,3"</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F7F7F"/>
    <pageSetUpPr fitToPage="true"/>
  </sheetPr>
  <dimension ref="A1:I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34"/>
    <col collapsed="false" customWidth="true" hidden="false" outlineLevel="0" max="3" min="3" style="0" width="26"/>
    <col collapsed="false" customWidth="true" hidden="false" outlineLevel="0" max="4" min="4" style="0" width="60"/>
    <col collapsed="false" customWidth="true" hidden="false" outlineLevel="0" max="5" min="5" style="0" width="10"/>
    <col collapsed="false" customWidth="true" hidden="false" outlineLevel="0" max="6" min="6" style="0" width="13"/>
    <col collapsed="false" customWidth="true" hidden="false" outlineLevel="0" max="7" min="7" style="0" width="12"/>
    <col collapsed="false" customWidth="true" hidden="false" outlineLevel="0" max="8" min="8" style="0" width="13"/>
    <col collapsed="false" customWidth="true" hidden="false" outlineLevel="0" max="9" min="9" style="0" width="16"/>
  </cols>
  <sheetData>
    <row r="1" customFormat="false" ht="17.35" hidden="false" customHeight="false" outlineLevel="0" collapsed="false">
      <c r="A1" s="1" t="s">
        <v>110</v>
      </c>
    </row>
    <row r="2" customFormat="false" ht="15" hidden="false" customHeight="false" outlineLevel="0" collapsed="false">
      <c r="A2" s="2" t="s">
        <v>111</v>
      </c>
    </row>
    <row r="4" customFormat="false" ht="21.75" hidden="false" customHeight="true" outlineLevel="0" collapsed="false">
      <c r="B4" s="7" t="s">
        <v>85</v>
      </c>
      <c r="C4" s="22"/>
      <c r="D4" s="22"/>
      <c r="E4" s="22"/>
      <c r="F4" s="22"/>
      <c r="G4" s="22"/>
      <c r="H4" s="22"/>
      <c r="I4" s="22"/>
    </row>
    <row r="5" customFormat="false" ht="21.75" hidden="false" customHeight="true" outlineLevel="0" collapsed="false">
      <c r="B5" s="7" t="s">
        <v>86</v>
      </c>
      <c r="C5" s="22"/>
      <c r="D5" s="22"/>
      <c r="E5" s="22"/>
      <c r="F5" s="22"/>
      <c r="G5" s="22"/>
      <c r="H5" s="22"/>
      <c r="I5" s="22"/>
    </row>
    <row r="6" customFormat="false" ht="21.75" hidden="false" customHeight="true" outlineLevel="0" collapsed="false">
      <c r="B6" s="7" t="s">
        <v>87</v>
      </c>
      <c r="C6" s="22"/>
      <c r="D6" s="22"/>
      <c r="E6" s="22"/>
      <c r="F6" s="22"/>
      <c r="G6" s="22"/>
      <c r="H6" s="22"/>
      <c r="I6" s="22"/>
    </row>
    <row r="7" customFormat="false" ht="21.75" hidden="false" customHeight="true" outlineLevel="0" collapsed="false">
      <c r="B7" s="7" t="s">
        <v>88</v>
      </c>
      <c r="C7" s="23"/>
      <c r="D7" s="23"/>
      <c r="E7" s="23"/>
      <c r="F7" s="23"/>
      <c r="G7" s="23"/>
      <c r="H7" s="23"/>
      <c r="I7" s="23"/>
    </row>
    <row r="8" customFormat="false" ht="48" hidden="false" customHeight="true" outlineLevel="0" collapsed="false">
      <c r="B8" s="7" t="s">
        <v>89</v>
      </c>
      <c r="C8" s="22"/>
      <c r="D8" s="22"/>
      <c r="E8" s="22"/>
      <c r="F8" s="22"/>
      <c r="G8" s="22"/>
      <c r="H8" s="22"/>
      <c r="I8" s="22"/>
    </row>
    <row r="9" customFormat="false" ht="48" hidden="false" customHeight="true" outlineLevel="0" collapsed="false">
      <c r="B9" s="7" t="s">
        <v>90</v>
      </c>
      <c r="C9" s="22"/>
      <c r="D9" s="22"/>
      <c r="E9" s="22"/>
      <c r="F9" s="22"/>
      <c r="G9" s="22"/>
      <c r="H9" s="22"/>
      <c r="I9" s="22"/>
    </row>
    <row r="10" customFormat="false" ht="48" hidden="false" customHeight="true" outlineLevel="0" collapsed="false">
      <c r="B10" s="7" t="s">
        <v>91</v>
      </c>
      <c r="C10" s="22"/>
      <c r="D10" s="22"/>
      <c r="E10" s="22"/>
      <c r="F10" s="22"/>
      <c r="G10" s="22"/>
      <c r="H10" s="22"/>
      <c r="I10" s="22"/>
    </row>
    <row r="11" customFormat="false" ht="48" hidden="false" customHeight="true" outlineLevel="0" collapsed="false">
      <c r="B11" s="7" t="s">
        <v>92</v>
      </c>
      <c r="C11" s="22"/>
      <c r="D11" s="22"/>
      <c r="E11" s="22"/>
      <c r="F11" s="22"/>
      <c r="G11" s="22"/>
      <c r="H11" s="22"/>
      <c r="I11" s="22"/>
    </row>
    <row r="12" customFormat="false" ht="48" hidden="false" customHeight="true" outlineLevel="0" collapsed="false">
      <c r="B12" s="7" t="s">
        <v>93</v>
      </c>
      <c r="C12" s="22"/>
      <c r="D12" s="22"/>
      <c r="E12" s="22"/>
      <c r="F12" s="22"/>
      <c r="G12" s="22"/>
      <c r="H12" s="22"/>
      <c r="I12" s="22"/>
    </row>
    <row r="13" customFormat="false" ht="48" hidden="false" customHeight="true" outlineLevel="0" collapsed="false">
      <c r="B13" s="7" t="s">
        <v>94</v>
      </c>
      <c r="C13" s="22"/>
      <c r="D13" s="22"/>
      <c r="E13" s="22"/>
      <c r="F13" s="22"/>
      <c r="G13" s="22"/>
      <c r="H13" s="22"/>
      <c r="I13" s="22"/>
    </row>
    <row r="14" customFormat="false" ht="48" hidden="false" customHeight="true" outlineLevel="0" collapsed="false">
      <c r="B14" s="7" t="s">
        <v>95</v>
      </c>
      <c r="C14" s="22"/>
      <c r="D14" s="22"/>
      <c r="E14" s="22"/>
      <c r="F14" s="22"/>
      <c r="G14" s="22"/>
      <c r="H14" s="22"/>
      <c r="I14" s="22"/>
    </row>
    <row r="15" customFormat="false" ht="48" hidden="false" customHeight="true" outlineLevel="0" collapsed="false">
      <c r="B15" s="7" t="s">
        <v>96</v>
      </c>
      <c r="C15" s="22"/>
      <c r="D15" s="22"/>
      <c r="E15" s="22"/>
      <c r="F15" s="22"/>
      <c r="G15" s="22"/>
      <c r="H15" s="22"/>
      <c r="I15" s="22"/>
    </row>
    <row r="18" customFormat="false" ht="48" hidden="false" customHeight="true" outlineLevel="0" collapsed="false">
      <c r="A18" s="6" t="s">
        <v>48</v>
      </c>
      <c r="B18" s="6" t="s">
        <v>97</v>
      </c>
      <c r="C18" s="6" t="s">
        <v>49</v>
      </c>
      <c r="D18" s="6" t="s">
        <v>98</v>
      </c>
      <c r="E18" s="6" t="s">
        <v>52</v>
      </c>
      <c r="F18" s="6" t="s">
        <v>54</v>
      </c>
      <c r="G18" s="6" t="s">
        <v>99</v>
      </c>
      <c r="H18" s="6" t="s">
        <v>100</v>
      </c>
      <c r="I18" s="6" t="s">
        <v>101</v>
      </c>
    </row>
    <row r="19" customFormat="false" ht="39.75" hidden="false" customHeight="true" outlineLevel="0" collapsed="false">
      <c r="A19" s="15" t="n">
        <v>1</v>
      </c>
      <c r="B19" s="8"/>
      <c r="C19" s="8"/>
      <c r="D19" s="8"/>
      <c r="E19" s="8"/>
      <c r="F19" s="8"/>
      <c r="G19" s="10" t="n">
        <f aca="false">'Pricing Schedule'!$C$4</f>
        <v>9.6</v>
      </c>
      <c r="H19" s="10" t="str">
        <f aca="false">IF(F19="","",F19*G19)</f>
        <v/>
      </c>
      <c r="I19" s="10" t="str">
        <f aca="false">IF(F19="","",H19*$C$6)</f>
        <v/>
      </c>
    </row>
    <row r="20" customFormat="false" ht="39.75" hidden="false" customHeight="true" outlineLevel="0" collapsed="false">
      <c r="A20" s="15" t="n">
        <v>2</v>
      </c>
      <c r="B20" s="8"/>
      <c r="C20" s="8"/>
      <c r="D20" s="8"/>
      <c r="E20" s="8"/>
      <c r="F20" s="8"/>
      <c r="G20" s="10" t="n">
        <f aca="false">'Pricing Schedule'!$C$4</f>
        <v>9.6</v>
      </c>
      <c r="H20" s="10" t="str">
        <f aca="false">IF(F20="","",F20*G20)</f>
        <v/>
      </c>
      <c r="I20" s="10" t="str">
        <f aca="false">IF(F20="","",H20*$C$6)</f>
        <v/>
      </c>
    </row>
    <row r="21" customFormat="false" ht="39.75" hidden="false" customHeight="true" outlineLevel="0" collapsed="false">
      <c r="A21" s="15" t="n">
        <v>3</v>
      </c>
      <c r="B21" s="8"/>
      <c r="C21" s="8"/>
      <c r="D21" s="8"/>
      <c r="E21" s="8"/>
      <c r="F21" s="8"/>
      <c r="G21" s="10" t="n">
        <f aca="false">'Pricing Schedule'!$C$4</f>
        <v>9.6</v>
      </c>
      <c r="H21" s="10" t="str">
        <f aca="false">IF(F21="","",F21*G21)</f>
        <v/>
      </c>
      <c r="I21" s="10" t="str">
        <f aca="false">IF(F21="","",H21*$C$6)</f>
        <v/>
      </c>
    </row>
    <row r="22" customFormat="false" ht="39.75" hidden="false" customHeight="true" outlineLevel="0" collapsed="false">
      <c r="A22" s="15" t="n">
        <v>4</v>
      </c>
      <c r="B22" s="8"/>
      <c r="C22" s="8"/>
      <c r="D22" s="8"/>
      <c r="E22" s="8"/>
      <c r="F22" s="8"/>
      <c r="G22" s="10" t="n">
        <f aca="false">'Pricing Schedule'!$C$4</f>
        <v>9.6</v>
      </c>
      <c r="H22" s="10" t="str">
        <f aca="false">IF(F22="","",F22*G22)</f>
        <v/>
      </c>
      <c r="I22" s="10" t="str">
        <f aca="false">IF(F22="","",H22*$C$6)</f>
        <v/>
      </c>
    </row>
    <row r="23" customFormat="false" ht="39.75" hidden="false" customHeight="true" outlineLevel="0" collapsed="false">
      <c r="A23" s="15" t="n">
        <v>5</v>
      </c>
      <c r="B23" s="8"/>
      <c r="C23" s="8"/>
      <c r="D23" s="8"/>
      <c r="E23" s="8"/>
      <c r="F23" s="8"/>
      <c r="G23" s="10" t="n">
        <f aca="false">'Pricing Schedule'!$C$4</f>
        <v>9.6</v>
      </c>
      <c r="H23" s="10" t="str">
        <f aca="false">IF(F23="","",F23*G23)</f>
        <v/>
      </c>
      <c r="I23" s="10" t="str">
        <f aca="false">IF(F23="","",H23*$C$6)</f>
        <v/>
      </c>
    </row>
    <row r="24" customFormat="false" ht="39.75" hidden="false" customHeight="true" outlineLevel="0" collapsed="false">
      <c r="A24" s="15" t="n">
        <v>6</v>
      </c>
      <c r="B24" s="8"/>
      <c r="C24" s="8"/>
      <c r="D24" s="8"/>
      <c r="E24" s="8"/>
      <c r="F24" s="8"/>
      <c r="G24" s="10" t="n">
        <f aca="false">'Pricing Schedule'!$C$4</f>
        <v>9.6</v>
      </c>
      <c r="H24" s="10" t="str">
        <f aca="false">IF(F24="","",F24*G24)</f>
        <v/>
      </c>
      <c r="I24" s="10" t="str">
        <f aca="false">IF(F24="","",H24*$C$6)</f>
        <v/>
      </c>
    </row>
    <row r="25" customFormat="false" ht="15" hidden="false" customHeight="false" outlineLevel="0" collapsed="false">
      <c r="B25" s="17" t="s">
        <v>102</v>
      </c>
      <c r="H25" s="19" t="n">
        <f aca="false">SUM(H19:H24)</f>
        <v>0</v>
      </c>
      <c r="I25" s="19" t="n">
        <f aca="false">SUM(I19:I24)</f>
        <v>0</v>
      </c>
    </row>
    <row r="27" customFormat="false" ht="24" hidden="false" customHeight="true" outlineLevel="0" collapsed="false">
      <c r="A27" s="6"/>
      <c r="B27" s="6" t="s">
        <v>103</v>
      </c>
      <c r="C27" s="6"/>
      <c r="D27" s="6" t="s">
        <v>67</v>
      </c>
      <c r="E27" s="6"/>
      <c r="F27" s="6"/>
      <c r="G27" s="6"/>
      <c r="H27" s="6"/>
      <c r="I27" s="6" t="s">
        <v>68</v>
      </c>
    </row>
    <row r="28" customFormat="false" ht="25.5" hidden="false" customHeight="true" outlineLevel="0" collapsed="false">
      <c r="B28" s="7" t="s">
        <v>104</v>
      </c>
      <c r="D28" s="22"/>
      <c r="E28" s="22"/>
      <c r="F28" s="22"/>
      <c r="G28" s="22"/>
      <c r="H28" s="22"/>
      <c r="I28" s="13"/>
    </row>
    <row r="29" customFormat="false" ht="25.5" hidden="false" customHeight="true" outlineLevel="0" collapsed="false">
      <c r="B29" s="7" t="s">
        <v>105</v>
      </c>
      <c r="D29" s="22"/>
      <c r="E29" s="22"/>
      <c r="F29" s="22"/>
      <c r="G29" s="22"/>
      <c r="H29" s="22"/>
      <c r="I29" s="13"/>
    </row>
    <row r="30" customFormat="false" ht="25.5" hidden="false" customHeight="true" outlineLevel="0" collapsed="false">
      <c r="B30" s="7" t="s">
        <v>71</v>
      </c>
      <c r="D30" s="22"/>
      <c r="E30" s="22"/>
      <c r="F30" s="22"/>
      <c r="G30" s="22"/>
      <c r="H30" s="22"/>
      <c r="I30" s="13"/>
    </row>
    <row r="31" customFormat="false" ht="25.5" hidden="false" customHeight="true" outlineLevel="0" collapsed="false">
      <c r="B31" s="7" t="s">
        <v>72</v>
      </c>
      <c r="D31" s="22"/>
      <c r="E31" s="22"/>
      <c r="F31" s="22"/>
      <c r="G31" s="22"/>
      <c r="H31" s="22"/>
      <c r="I31" s="13"/>
    </row>
    <row r="32" customFormat="false" ht="25.5" hidden="false" customHeight="true" outlineLevel="0" collapsed="false">
      <c r="B32" s="7" t="s">
        <v>73</v>
      </c>
      <c r="D32" s="22"/>
      <c r="E32" s="22"/>
      <c r="F32" s="22"/>
      <c r="G32" s="22"/>
      <c r="H32" s="22"/>
      <c r="I32" s="13"/>
    </row>
    <row r="33" customFormat="false" ht="25.5" hidden="false" customHeight="true" outlineLevel="0" collapsed="false">
      <c r="B33" s="7" t="s">
        <v>74</v>
      </c>
      <c r="D33" s="22"/>
      <c r="E33" s="22"/>
      <c r="F33" s="22"/>
      <c r="G33" s="22"/>
      <c r="H33" s="22"/>
      <c r="I33" s="13"/>
    </row>
    <row r="34" customFormat="false" ht="15" hidden="false" customHeight="false" outlineLevel="0" collapsed="false">
      <c r="B34" s="17" t="s">
        <v>112</v>
      </c>
      <c r="I34" s="19" t="n">
        <f aca="false">I25+SUM(I28:I33)</f>
        <v>0</v>
      </c>
    </row>
  </sheetData>
  <mergeCells count="18">
    <mergeCell ref="C4:I4"/>
    <mergeCell ref="C5:I5"/>
    <mergeCell ref="C6:I6"/>
    <mergeCell ref="C7:I7"/>
    <mergeCell ref="C8:I8"/>
    <mergeCell ref="C9:I9"/>
    <mergeCell ref="C10:I10"/>
    <mergeCell ref="C11:I11"/>
    <mergeCell ref="C12:I12"/>
    <mergeCell ref="C13:I13"/>
    <mergeCell ref="C14:I14"/>
    <mergeCell ref="C15:I15"/>
    <mergeCell ref="D28:H28"/>
    <mergeCell ref="D29:H29"/>
    <mergeCell ref="D30:H30"/>
    <mergeCell ref="D31:H31"/>
    <mergeCell ref="D32:H32"/>
    <mergeCell ref="D33:H33"/>
  </mergeCells>
  <dataValidations count="2">
    <dataValidation allowBlank="true" errorStyle="stop" operator="between" showDropDown="false" showErrorMessage="false" showInputMessage="false" sqref="C19:C24" type="list">
      <formula1>"Regulated,Non-regulated"</formula1>
      <formula2>0</formula2>
    </dataValidation>
    <dataValidation allowBlank="true" error="Level 2 or 3 only." errorStyle="stop" operator="between" showDropDown="false" showErrorMessage="true" showInputMessage="false" sqref="E19:E24" type="list">
      <formula1>"2,3"</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00000"/>
    <pageSetUpPr fitToPage="true"/>
  </sheetPr>
  <dimension ref="A1:V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40"/>
    <col collapsed="false" customWidth="true" hidden="false" outlineLevel="0" max="3" min="3" style="0" width="8"/>
    <col collapsed="false" customWidth="true" hidden="false" outlineLevel="0" max="4" min="4" style="0" width="9"/>
    <col collapsed="false" customWidth="true" hidden="false" outlineLevel="0" max="11" min="5" style="0" width="8"/>
    <col collapsed="false" customWidth="true" hidden="false" outlineLevel="0" max="12" min="12" style="0" width="9"/>
    <col collapsed="false" customWidth="true" hidden="false" outlineLevel="0" max="13" min="13" style="0" width="16"/>
    <col collapsed="false" customWidth="true" hidden="false" outlineLevel="0" max="18" min="14" style="0" width="10"/>
    <col collapsed="false" customWidth="true" hidden="false" outlineLevel="0" max="19" min="19" style="0" width="9"/>
    <col collapsed="false" customWidth="true" hidden="false" outlineLevel="0" max="20" min="20" style="0" width="16"/>
    <col collapsed="false" customWidth="true" hidden="false" outlineLevel="0" max="21" min="21" style="0" width="28"/>
    <col collapsed="false" customWidth="true" hidden="false" outlineLevel="0" max="22" min="22" style="0" width="18"/>
  </cols>
  <sheetData>
    <row r="1" customFormat="false" ht="17.35" hidden="false" customHeight="false" outlineLevel="0" collapsed="false">
      <c r="A1" s="1" t="s">
        <v>113</v>
      </c>
    </row>
    <row r="2" customFormat="false" ht="15" hidden="false" customHeight="false" outlineLevel="0" collapsed="false">
      <c r="A2" s="2" t="s">
        <v>114</v>
      </c>
    </row>
    <row r="4" customFormat="false" ht="15" hidden="false" customHeight="false" outlineLevel="0" collapsed="false">
      <c r="E4" s="24" t="s">
        <v>115</v>
      </c>
      <c r="F4" s="24"/>
      <c r="G4" s="24"/>
      <c r="H4" s="24"/>
      <c r="I4" s="24"/>
      <c r="J4" s="24"/>
      <c r="K4" s="24"/>
      <c r="N4" s="24" t="s">
        <v>116</v>
      </c>
      <c r="O4" s="24"/>
      <c r="P4" s="24"/>
      <c r="Q4" s="24"/>
      <c r="R4" s="24"/>
    </row>
    <row r="5" customFormat="false" ht="48" hidden="false" customHeight="true" outlineLevel="0" collapsed="false">
      <c r="A5" s="6" t="s">
        <v>48</v>
      </c>
      <c r="B5" s="6" t="s">
        <v>97</v>
      </c>
      <c r="C5" s="6" t="s">
        <v>117</v>
      </c>
      <c r="D5" s="6" t="s">
        <v>57</v>
      </c>
      <c r="E5" s="6" t="s">
        <v>118</v>
      </c>
      <c r="F5" s="6" t="s">
        <v>119</v>
      </c>
      <c r="G5" s="6" t="s">
        <v>120</v>
      </c>
      <c r="H5" s="6" t="s">
        <v>121</v>
      </c>
      <c r="I5" s="6" t="s">
        <v>122</v>
      </c>
      <c r="J5" s="6" t="s">
        <v>123</v>
      </c>
      <c r="K5" s="6" t="s">
        <v>124</v>
      </c>
      <c r="L5" s="6" t="s">
        <v>125</v>
      </c>
      <c r="M5" s="6" t="s">
        <v>126</v>
      </c>
      <c r="N5" s="6" t="s">
        <v>127</v>
      </c>
      <c r="O5" s="6" t="s">
        <v>128</v>
      </c>
      <c r="P5" s="6" t="s">
        <v>129</v>
      </c>
      <c r="Q5" s="6" t="s">
        <v>130</v>
      </c>
      <c r="R5" s="6" t="s">
        <v>131</v>
      </c>
      <c r="S5" s="6" t="s">
        <v>132</v>
      </c>
      <c r="T5" s="6" t="s">
        <v>133</v>
      </c>
      <c r="U5" s="6" t="s">
        <v>134</v>
      </c>
      <c r="V5" s="6" t="s">
        <v>135</v>
      </c>
    </row>
    <row r="6" customFormat="false" ht="27.75" hidden="false" customHeight="true" outlineLevel="0" collapsed="false">
      <c r="A6" s="15" t="n">
        <v>1</v>
      </c>
      <c r="B6" s="14" t="str">
        <f aca="false">IF('Pricing Schedule'!D10="","",'Pricing Schedule'!D10)</f>
        <v/>
      </c>
      <c r="C6" s="15" t="str">
        <f aca="false">IF('Pricing Schedule'!D10="","",'Pricing Schedule'!E10)</f>
        <v/>
      </c>
      <c r="D6" s="15" t="str">
        <f aca="false">IF('Pricing Schedule'!D10="","",'Pricing Schedule'!J10)</f>
        <v/>
      </c>
      <c r="E6" s="25"/>
      <c r="F6" s="25"/>
      <c r="G6" s="25"/>
      <c r="H6" s="25"/>
      <c r="I6" s="25"/>
      <c r="J6" s="25"/>
      <c r="K6" s="25"/>
      <c r="L6" s="15" t="str">
        <f aca="false">IF(B6="","",SUM(E6:K6))</f>
        <v/>
      </c>
      <c r="M6" s="15" t="str">
        <f aca="false">IF(B6="","",IF(L6=D6,"OK","Starts ≠ learners"))</f>
        <v/>
      </c>
      <c r="N6" s="25"/>
      <c r="O6" s="25"/>
      <c r="P6" s="25"/>
      <c r="Q6" s="25"/>
      <c r="R6" s="25"/>
      <c r="S6" s="15" t="str">
        <f aca="false">IF(B6="","",SUM(N6:R6))</f>
        <v/>
      </c>
      <c r="T6" s="15" t="str">
        <f aca="false">IF(B6="","",IF(S6=D6,"OK","Area ≠ learners"))</f>
        <v/>
      </c>
      <c r="U6" s="8"/>
      <c r="V6" s="8"/>
    </row>
    <row r="7" customFormat="false" ht="27.75" hidden="false" customHeight="true" outlineLevel="0" collapsed="false">
      <c r="A7" s="15" t="n">
        <v>2</v>
      </c>
      <c r="B7" s="14" t="str">
        <f aca="false">IF('Pricing Schedule'!D11="","",'Pricing Schedule'!D11)</f>
        <v/>
      </c>
      <c r="C7" s="15" t="str">
        <f aca="false">IF('Pricing Schedule'!D11="","",'Pricing Schedule'!E11)</f>
        <v/>
      </c>
      <c r="D7" s="15" t="str">
        <f aca="false">IF('Pricing Schedule'!D11="","",'Pricing Schedule'!J11)</f>
        <v/>
      </c>
      <c r="E7" s="25"/>
      <c r="F7" s="25"/>
      <c r="G7" s="25"/>
      <c r="H7" s="25"/>
      <c r="I7" s="25"/>
      <c r="J7" s="25"/>
      <c r="K7" s="25"/>
      <c r="L7" s="15" t="str">
        <f aca="false">IF(B7="","",SUM(E7:K7))</f>
        <v/>
      </c>
      <c r="M7" s="15" t="str">
        <f aca="false">IF(B7="","",IF(L7=D7,"OK","Starts ≠ learners"))</f>
        <v/>
      </c>
      <c r="N7" s="25"/>
      <c r="O7" s="25"/>
      <c r="P7" s="25"/>
      <c r="Q7" s="25"/>
      <c r="R7" s="25"/>
      <c r="S7" s="15" t="str">
        <f aca="false">IF(B7="","",SUM(N7:R7))</f>
        <v/>
      </c>
      <c r="T7" s="15" t="str">
        <f aca="false">IF(B7="","",IF(S7=D7,"OK","Area ≠ learners"))</f>
        <v/>
      </c>
      <c r="U7" s="8"/>
      <c r="V7" s="8"/>
    </row>
    <row r="8" customFormat="false" ht="27.75" hidden="false" customHeight="true" outlineLevel="0" collapsed="false">
      <c r="A8" s="15" t="n">
        <v>3</v>
      </c>
      <c r="B8" s="14" t="str">
        <f aca="false">IF('Pricing Schedule'!D12="","",'Pricing Schedule'!D12)</f>
        <v/>
      </c>
      <c r="C8" s="15" t="str">
        <f aca="false">IF('Pricing Schedule'!D12="","",'Pricing Schedule'!E12)</f>
        <v/>
      </c>
      <c r="D8" s="15" t="str">
        <f aca="false">IF('Pricing Schedule'!D12="","",'Pricing Schedule'!J12)</f>
        <v/>
      </c>
      <c r="E8" s="25"/>
      <c r="F8" s="25"/>
      <c r="G8" s="25"/>
      <c r="H8" s="25"/>
      <c r="I8" s="25"/>
      <c r="J8" s="25"/>
      <c r="K8" s="25"/>
      <c r="L8" s="15" t="str">
        <f aca="false">IF(B8="","",SUM(E8:K8))</f>
        <v/>
      </c>
      <c r="M8" s="15" t="str">
        <f aca="false">IF(B8="","",IF(L8=D8,"OK","Starts ≠ learners"))</f>
        <v/>
      </c>
      <c r="N8" s="25"/>
      <c r="O8" s="25"/>
      <c r="P8" s="25"/>
      <c r="Q8" s="25"/>
      <c r="R8" s="25"/>
      <c r="S8" s="15" t="str">
        <f aca="false">IF(B8="","",SUM(N8:R8))</f>
        <v/>
      </c>
      <c r="T8" s="15" t="str">
        <f aca="false">IF(B8="","",IF(S8=D8,"OK","Area ≠ learners"))</f>
        <v/>
      </c>
      <c r="U8" s="8"/>
      <c r="V8" s="8"/>
    </row>
    <row r="9" customFormat="false" ht="27.75" hidden="false" customHeight="true" outlineLevel="0" collapsed="false">
      <c r="A9" s="15" t="n">
        <v>4</v>
      </c>
      <c r="B9" s="14" t="str">
        <f aca="false">IF('Pricing Schedule'!D13="","",'Pricing Schedule'!D13)</f>
        <v/>
      </c>
      <c r="C9" s="15" t="str">
        <f aca="false">IF('Pricing Schedule'!D13="","",'Pricing Schedule'!E13)</f>
        <v/>
      </c>
      <c r="D9" s="15" t="str">
        <f aca="false">IF('Pricing Schedule'!D13="","",'Pricing Schedule'!J13)</f>
        <v/>
      </c>
      <c r="E9" s="25"/>
      <c r="F9" s="25"/>
      <c r="G9" s="25"/>
      <c r="H9" s="25"/>
      <c r="I9" s="25"/>
      <c r="J9" s="25"/>
      <c r="K9" s="25"/>
      <c r="L9" s="15" t="str">
        <f aca="false">IF(B9="","",SUM(E9:K9))</f>
        <v/>
      </c>
      <c r="M9" s="15" t="str">
        <f aca="false">IF(B9="","",IF(L9=D9,"OK","Starts ≠ learners"))</f>
        <v/>
      </c>
      <c r="N9" s="25"/>
      <c r="O9" s="25"/>
      <c r="P9" s="25"/>
      <c r="Q9" s="25"/>
      <c r="R9" s="25"/>
      <c r="S9" s="15" t="str">
        <f aca="false">IF(B9="","",SUM(N9:R9))</f>
        <v/>
      </c>
      <c r="T9" s="15" t="str">
        <f aca="false">IF(B9="","",IF(S9=D9,"OK","Area ≠ learners"))</f>
        <v/>
      </c>
      <c r="U9" s="8"/>
      <c r="V9" s="8"/>
    </row>
    <row r="10" customFormat="false" ht="27.75" hidden="false" customHeight="true" outlineLevel="0" collapsed="false">
      <c r="A10" s="15" t="n">
        <v>5</v>
      </c>
      <c r="B10" s="14" t="str">
        <f aca="false">IF('Pricing Schedule'!D14="","",'Pricing Schedule'!D14)</f>
        <v/>
      </c>
      <c r="C10" s="15" t="str">
        <f aca="false">IF('Pricing Schedule'!D14="","",'Pricing Schedule'!E14)</f>
        <v/>
      </c>
      <c r="D10" s="15" t="str">
        <f aca="false">IF('Pricing Schedule'!D14="","",'Pricing Schedule'!J14)</f>
        <v/>
      </c>
      <c r="E10" s="25"/>
      <c r="F10" s="25"/>
      <c r="G10" s="25"/>
      <c r="H10" s="25"/>
      <c r="I10" s="25"/>
      <c r="J10" s="25"/>
      <c r="K10" s="25"/>
      <c r="L10" s="15" t="str">
        <f aca="false">IF(B10="","",SUM(E10:K10))</f>
        <v/>
      </c>
      <c r="M10" s="15" t="str">
        <f aca="false">IF(B10="","",IF(L10=D10,"OK","Starts ≠ learners"))</f>
        <v/>
      </c>
      <c r="N10" s="25"/>
      <c r="O10" s="25"/>
      <c r="P10" s="25"/>
      <c r="Q10" s="25"/>
      <c r="R10" s="25"/>
      <c r="S10" s="15" t="str">
        <f aca="false">IF(B10="","",SUM(N10:R10))</f>
        <v/>
      </c>
      <c r="T10" s="15" t="str">
        <f aca="false">IF(B10="","",IF(S10=D10,"OK","Area ≠ learners"))</f>
        <v/>
      </c>
      <c r="U10" s="8"/>
      <c r="V10" s="8"/>
    </row>
    <row r="11" customFormat="false" ht="27.75" hidden="false" customHeight="true" outlineLevel="0" collapsed="false">
      <c r="A11" s="15" t="n">
        <v>6</v>
      </c>
      <c r="B11" s="14" t="str">
        <f aca="false">IF('Pricing Schedule'!D15="","",'Pricing Schedule'!D15)</f>
        <v/>
      </c>
      <c r="C11" s="15" t="str">
        <f aca="false">IF('Pricing Schedule'!D15="","",'Pricing Schedule'!E15)</f>
        <v/>
      </c>
      <c r="D11" s="15" t="str">
        <f aca="false">IF('Pricing Schedule'!D15="","",'Pricing Schedule'!J15)</f>
        <v/>
      </c>
      <c r="E11" s="25"/>
      <c r="F11" s="25"/>
      <c r="G11" s="25"/>
      <c r="H11" s="25"/>
      <c r="I11" s="25"/>
      <c r="J11" s="25"/>
      <c r="K11" s="25"/>
      <c r="L11" s="15" t="str">
        <f aca="false">IF(B11="","",SUM(E11:K11))</f>
        <v/>
      </c>
      <c r="M11" s="15" t="str">
        <f aca="false">IF(B11="","",IF(L11=D11,"OK","Starts ≠ learners"))</f>
        <v/>
      </c>
      <c r="N11" s="25"/>
      <c r="O11" s="25"/>
      <c r="P11" s="25"/>
      <c r="Q11" s="25"/>
      <c r="R11" s="25"/>
      <c r="S11" s="15" t="str">
        <f aca="false">IF(B11="","",SUM(N11:R11))</f>
        <v/>
      </c>
      <c r="T11" s="15" t="str">
        <f aca="false">IF(B11="","",IF(S11=D11,"OK","Area ≠ learners"))</f>
        <v/>
      </c>
      <c r="U11" s="8"/>
      <c r="V11" s="8"/>
    </row>
    <row r="12" customFormat="false" ht="27.75" hidden="false" customHeight="true" outlineLevel="0" collapsed="false">
      <c r="A12" s="15" t="n">
        <v>7</v>
      </c>
      <c r="B12" s="14" t="str">
        <f aca="false">IF('Pricing Schedule'!D16="","",'Pricing Schedule'!D16)</f>
        <v/>
      </c>
      <c r="C12" s="15" t="str">
        <f aca="false">IF('Pricing Schedule'!D16="","",'Pricing Schedule'!E16)</f>
        <v/>
      </c>
      <c r="D12" s="15" t="str">
        <f aca="false">IF('Pricing Schedule'!D16="","",'Pricing Schedule'!J16)</f>
        <v/>
      </c>
      <c r="E12" s="25"/>
      <c r="F12" s="25"/>
      <c r="G12" s="25"/>
      <c r="H12" s="25"/>
      <c r="I12" s="25"/>
      <c r="J12" s="25"/>
      <c r="K12" s="25"/>
      <c r="L12" s="15" t="str">
        <f aca="false">IF(B12="","",SUM(E12:K12))</f>
        <v/>
      </c>
      <c r="M12" s="15" t="str">
        <f aca="false">IF(B12="","",IF(L12=D12,"OK","Starts ≠ learners"))</f>
        <v/>
      </c>
      <c r="N12" s="25"/>
      <c r="O12" s="25"/>
      <c r="P12" s="25"/>
      <c r="Q12" s="25"/>
      <c r="R12" s="25"/>
      <c r="S12" s="15" t="str">
        <f aca="false">IF(B12="","",SUM(N12:R12))</f>
        <v/>
      </c>
      <c r="T12" s="15" t="str">
        <f aca="false">IF(B12="","",IF(S12=D12,"OK","Area ≠ learners"))</f>
        <v/>
      </c>
      <c r="U12" s="8"/>
      <c r="V12" s="8"/>
    </row>
    <row r="13" customFormat="false" ht="27.75" hidden="false" customHeight="true" outlineLevel="0" collapsed="false">
      <c r="A13" s="15" t="n">
        <v>8</v>
      </c>
      <c r="B13" s="14" t="str">
        <f aca="false">IF('Pricing Schedule'!D17="","",'Pricing Schedule'!D17)</f>
        <v/>
      </c>
      <c r="C13" s="15" t="str">
        <f aca="false">IF('Pricing Schedule'!D17="","",'Pricing Schedule'!E17)</f>
        <v/>
      </c>
      <c r="D13" s="15" t="str">
        <f aca="false">IF('Pricing Schedule'!D17="","",'Pricing Schedule'!J17)</f>
        <v/>
      </c>
      <c r="E13" s="25"/>
      <c r="F13" s="25"/>
      <c r="G13" s="25"/>
      <c r="H13" s="25"/>
      <c r="I13" s="25"/>
      <c r="J13" s="25"/>
      <c r="K13" s="25"/>
      <c r="L13" s="15" t="str">
        <f aca="false">IF(B13="","",SUM(E13:K13))</f>
        <v/>
      </c>
      <c r="M13" s="15" t="str">
        <f aca="false">IF(B13="","",IF(L13=D13,"OK","Starts ≠ learners"))</f>
        <v/>
      </c>
      <c r="N13" s="25"/>
      <c r="O13" s="25"/>
      <c r="P13" s="25"/>
      <c r="Q13" s="25"/>
      <c r="R13" s="25"/>
      <c r="S13" s="15" t="str">
        <f aca="false">IF(B13="","",SUM(N13:R13))</f>
        <v/>
      </c>
      <c r="T13" s="15" t="str">
        <f aca="false">IF(B13="","",IF(S13=D13,"OK","Area ≠ learners"))</f>
        <v/>
      </c>
      <c r="U13" s="8"/>
      <c r="V13" s="8"/>
    </row>
    <row r="14" customFormat="false" ht="27.75" hidden="false" customHeight="true" outlineLevel="0" collapsed="false">
      <c r="A14" s="15" t="n">
        <v>9</v>
      </c>
      <c r="B14" s="14" t="str">
        <f aca="false">IF('Pricing Schedule'!D18="","",'Pricing Schedule'!D18)</f>
        <v/>
      </c>
      <c r="C14" s="15" t="str">
        <f aca="false">IF('Pricing Schedule'!D18="","",'Pricing Schedule'!E18)</f>
        <v/>
      </c>
      <c r="D14" s="15" t="str">
        <f aca="false">IF('Pricing Schedule'!D18="","",'Pricing Schedule'!J18)</f>
        <v/>
      </c>
      <c r="E14" s="25"/>
      <c r="F14" s="25"/>
      <c r="G14" s="25"/>
      <c r="H14" s="25"/>
      <c r="I14" s="25"/>
      <c r="J14" s="25"/>
      <c r="K14" s="25"/>
      <c r="L14" s="15" t="str">
        <f aca="false">IF(B14="","",SUM(E14:K14))</f>
        <v/>
      </c>
      <c r="M14" s="15" t="str">
        <f aca="false">IF(B14="","",IF(L14=D14,"OK","Starts ≠ learners"))</f>
        <v/>
      </c>
      <c r="N14" s="25"/>
      <c r="O14" s="25"/>
      <c r="P14" s="25"/>
      <c r="Q14" s="25"/>
      <c r="R14" s="25"/>
      <c r="S14" s="15" t="str">
        <f aca="false">IF(B14="","",SUM(N14:R14))</f>
        <v/>
      </c>
      <c r="T14" s="15" t="str">
        <f aca="false">IF(B14="","",IF(S14=D14,"OK","Area ≠ learners"))</f>
        <v/>
      </c>
      <c r="U14" s="8"/>
      <c r="V14" s="8"/>
    </row>
    <row r="15" customFormat="false" ht="27.75" hidden="false" customHeight="true" outlineLevel="0" collapsed="false">
      <c r="A15" s="15" t="n">
        <v>10</v>
      </c>
      <c r="B15" s="14" t="str">
        <f aca="false">IF('Pricing Schedule'!D19="","",'Pricing Schedule'!D19)</f>
        <v/>
      </c>
      <c r="C15" s="15" t="str">
        <f aca="false">IF('Pricing Schedule'!D19="","",'Pricing Schedule'!E19)</f>
        <v/>
      </c>
      <c r="D15" s="15" t="str">
        <f aca="false">IF('Pricing Schedule'!D19="","",'Pricing Schedule'!J19)</f>
        <v/>
      </c>
      <c r="E15" s="25"/>
      <c r="F15" s="25"/>
      <c r="G15" s="25"/>
      <c r="H15" s="25"/>
      <c r="I15" s="25"/>
      <c r="J15" s="25"/>
      <c r="K15" s="25"/>
      <c r="L15" s="15" t="str">
        <f aca="false">IF(B15="","",SUM(E15:K15))</f>
        <v/>
      </c>
      <c r="M15" s="15" t="str">
        <f aca="false">IF(B15="","",IF(L15=D15,"OK","Starts ≠ learners"))</f>
        <v/>
      </c>
      <c r="N15" s="25"/>
      <c r="O15" s="25"/>
      <c r="P15" s="25"/>
      <c r="Q15" s="25"/>
      <c r="R15" s="25"/>
      <c r="S15" s="15" t="str">
        <f aca="false">IF(B15="","",SUM(N15:R15))</f>
        <v/>
      </c>
      <c r="T15" s="15" t="str">
        <f aca="false">IF(B15="","",IF(S15=D15,"OK","Area ≠ learners"))</f>
        <v/>
      </c>
      <c r="U15" s="8"/>
      <c r="V15" s="8"/>
    </row>
    <row r="16" customFormat="false" ht="27.75" hidden="false" customHeight="true" outlineLevel="0" collapsed="false">
      <c r="A16" s="15" t="n">
        <v>11</v>
      </c>
      <c r="B16" s="14" t="str">
        <f aca="false">IF('Pricing Schedule'!D20="","",'Pricing Schedule'!D20)</f>
        <v/>
      </c>
      <c r="C16" s="15" t="str">
        <f aca="false">IF('Pricing Schedule'!D20="","",'Pricing Schedule'!E20)</f>
        <v/>
      </c>
      <c r="D16" s="15" t="str">
        <f aca="false">IF('Pricing Schedule'!D20="","",'Pricing Schedule'!J20)</f>
        <v/>
      </c>
      <c r="E16" s="25"/>
      <c r="F16" s="25"/>
      <c r="G16" s="25"/>
      <c r="H16" s="25"/>
      <c r="I16" s="25"/>
      <c r="J16" s="25"/>
      <c r="K16" s="25"/>
      <c r="L16" s="15" t="str">
        <f aca="false">IF(B16="","",SUM(E16:K16))</f>
        <v/>
      </c>
      <c r="M16" s="15" t="str">
        <f aca="false">IF(B16="","",IF(L16=D16,"OK","Starts ≠ learners"))</f>
        <v/>
      </c>
      <c r="N16" s="25"/>
      <c r="O16" s="25"/>
      <c r="P16" s="25"/>
      <c r="Q16" s="25"/>
      <c r="R16" s="25"/>
      <c r="S16" s="15" t="str">
        <f aca="false">IF(B16="","",SUM(N16:R16))</f>
        <v/>
      </c>
      <c r="T16" s="15" t="str">
        <f aca="false">IF(B16="","",IF(S16=D16,"OK","Area ≠ learners"))</f>
        <v/>
      </c>
      <c r="U16" s="8"/>
      <c r="V16" s="8"/>
    </row>
    <row r="17" customFormat="false" ht="27.75" hidden="false" customHeight="true" outlineLevel="0" collapsed="false">
      <c r="A17" s="15" t="n">
        <v>12</v>
      </c>
      <c r="B17" s="14" t="str">
        <f aca="false">IF('Pricing Schedule'!D21="","",'Pricing Schedule'!D21)</f>
        <v/>
      </c>
      <c r="C17" s="15" t="str">
        <f aca="false">IF('Pricing Schedule'!D21="","",'Pricing Schedule'!E21)</f>
        <v/>
      </c>
      <c r="D17" s="15" t="str">
        <f aca="false">IF('Pricing Schedule'!D21="","",'Pricing Schedule'!J21)</f>
        <v/>
      </c>
      <c r="E17" s="25"/>
      <c r="F17" s="25"/>
      <c r="G17" s="25"/>
      <c r="H17" s="25"/>
      <c r="I17" s="25"/>
      <c r="J17" s="25"/>
      <c r="K17" s="25"/>
      <c r="L17" s="15" t="str">
        <f aca="false">IF(B17="","",SUM(E17:K17))</f>
        <v/>
      </c>
      <c r="M17" s="15" t="str">
        <f aca="false">IF(B17="","",IF(L17=D17,"OK","Starts ≠ learners"))</f>
        <v/>
      </c>
      <c r="N17" s="25"/>
      <c r="O17" s="25"/>
      <c r="P17" s="25"/>
      <c r="Q17" s="25"/>
      <c r="R17" s="25"/>
      <c r="S17" s="15" t="str">
        <f aca="false">IF(B17="","",SUM(N17:R17))</f>
        <v/>
      </c>
      <c r="T17" s="15" t="str">
        <f aca="false">IF(B17="","",IF(S17=D17,"OK","Area ≠ learners"))</f>
        <v/>
      </c>
      <c r="U17" s="8"/>
      <c r="V17" s="8"/>
    </row>
    <row r="18" customFormat="false" ht="27.75" hidden="false" customHeight="true" outlineLevel="0" collapsed="false">
      <c r="A18" s="15" t="n">
        <v>13</v>
      </c>
      <c r="B18" s="14" t="str">
        <f aca="false">IF('Pricing Schedule'!D22="","",'Pricing Schedule'!D22)</f>
        <v/>
      </c>
      <c r="C18" s="15" t="str">
        <f aca="false">IF('Pricing Schedule'!D22="","",'Pricing Schedule'!E22)</f>
        <v/>
      </c>
      <c r="D18" s="15" t="str">
        <f aca="false">IF('Pricing Schedule'!D22="","",'Pricing Schedule'!J22)</f>
        <v/>
      </c>
      <c r="E18" s="25"/>
      <c r="F18" s="25"/>
      <c r="G18" s="25"/>
      <c r="H18" s="25"/>
      <c r="I18" s="25"/>
      <c r="J18" s="25"/>
      <c r="K18" s="25"/>
      <c r="L18" s="15" t="str">
        <f aca="false">IF(B18="","",SUM(E18:K18))</f>
        <v/>
      </c>
      <c r="M18" s="15" t="str">
        <f aca="false">IF(B18="","",IF(L18=D18,"OK","Starts ≠ learners"))</f>
        <v/>
      </c>
      <c r="N18" s="25"/>
      <c r="O18" s="25"/>
      <c r="P18" s="25"/>
      <c r="Q18" s="25"/>
      <c r="R18" s="25"/>
      <c r="S18" s="15" t="str">
        <f aca="false">IF(B18="","",SUM(N18:R18))</f>
        <v/>
      </c>
      <c r="T18" s="15" t="str">
        <f aca="false">IF(B18="","",IF(S18=D18,"OK","Area ≠ learners"))</f>
        <v/>
      </c>
      <c r="U18" s="8"/>
      <c r="V18" s="8"/>
    </row>
    <row r="19" customFormat="false" ht="27.75" hidden="false" customHeight="true" outlineLevel="0" collapsed="false">
      <c r="A19" s="15" t="n">
        <v>14</v>
      </c>
      <c r="B19" s="14" t="str">
        <f aca="false">IF('Pricing Schedule'!D23="","",'Pricing Schedule'!D23)</f>
        <v/>
      </c>
      <c r="C19" s="15" t="str">
        <f aca="false">IF('Pricing Schedule'!D23="","",'Pricing Schedule'!E23)</f>
        <v/>
      </c>
      <c r="D19" s="15" t="str">
        <f aca="false">IF('Pricing Schedule'!D23="","",'Pricing Schedule'!J23)</f>
        <v/>
      </c>
      <c r="E19" s="25"/>
      <c r="F19" s="25"/>
      <c r="G19" s="25"/>
      <c r="H19" s="25"/>
      <c r="I19" s="25"/>
      <c r="J19" s="25"/>
      <c r="K19" s="25"/>
      <c r="L19" s="15" t="str">
        <f aca="false">IF(B19="","",SUM(E19:K19))</f>
        <v/>
      </c>
      <c r="M19" s="15" t="str">
        <f aca="false">IF(B19="","",IF(L19=D19,"OK","Starts ≠ learners"))</f>
        <v/>
      </c>
      <c r="N19" s="25"/>
      <c r="O19" s="25"/>
      <c r="P19" s="25"/>
      <c r="Q19" s="25"/>
      <c r="R19" s="25"/>
      <c r="S19" s="15" t="str">
        <f aca="false">IF(B19="","",SUM(N19:R19))</f>
        <v/>
      </c>
      <c r="T19" s="15" t="str">
        <f aca="false">IF(B19="","",IF(S19=D19,"OK","Area ≠ learners"))</f>
        <v/>
      </c>
      <c r="U19" s="8"/>
      <c r="V19" s="8"/>
    </row>
    <row r="20" customFormat="false" ht="27.75" hidden="false" customHeight="true" outlineLevel="0" collapsed="false">
      <c r="A20" s="15" t="n">
        <v>15</v>
      </c>
      <c r="B20" s="14" t="str">
        <f aca="false">IF('Pricing Schedule'!D24="","",'Pricing Schedule'!D24)</f>
        <v/>
      </c>
      <c r="C20" s="15" t="str">
        <f aca="false">IF('Pricing Schedule'!D24="","",'Pricing Schedule'!E24)</f>
        <v/>
      </c>
      <c r="D20" s="15" t="str">
        <f aca="false">IF('Pricing Schedule'!D24="","",'Pricing Schedule'!J24)</f>
        <v/>
      </c>
      <c r="E20" s="25"/>
      <c r="F20" s="25"/>
      <c r="G20" s="25"/>
      <c r="H20" s="25"/>
      <c r="I20" s="25"/>
      <c r="J20" s="25"/>
      <c r="K20" s="25"/>
      <c r="L20" s="15" t="str">
        <f aca="false">IF(B20="","",SUM(E20:K20))</f>
        <v/>
      </c>
      <c r="M20" s="15" t="str">
        <f aca="false">IF(B20="","",IF(L20=D20,"OK","Starts ≠ learners"))</f>
        <v/>
      </c>
      <c r="N20" s="25"/>
      <c r="O20" s="25"/>
      <c r="P20" s="25"/>
      <c r="Q20" s="25"/>
      <c r="R20" s="25"/>
      <c r="S20" s="15" t="str">
        <f aca="false">IF(B20="","",SUM(N20:R20))</f>
        <v/>
      </c>
      <c r="T20" s="15" t="str">
        <f aca="false">IF(B20="","",IF(S20=D20,"OK","Area ≠ learners"))</f>
        <v/>
      </c>
      <c r="U20" s="8"/>
      <c r="V20" s="8"/>
    </row>
    <row r="21" customFormat="false" ht="27.75" hidden="false" customHeight="true" outlineLevel="0" collapsed="false">
      <c r="A21" s="15" t="n">
        <v>16</v>
      </c>
      <c r="B21" s="14" t="str">
        <f aca="false">IF('Pricing Schedule'!D25="","",'Pricing Schedule'!D25)</f>
        <v/>
      </c>
      <c r="C21" s="15" t="str">
        <f aca="false">IF('Pricing Schedule'!D25="","",'Pricing Schedule'!E25)</f>
        <v/>
      </c>
      <c r="D21" s="15" t="str">
        <f aca="false">IF('Pricing Schedule'!D25="","",'Pricing Schedule'!J25)</f>
        <v/>
      </c>
      <c r="E21" s="25"/>
      <c r="F21" s="25"/>
      <c r="G21" s="25"/>
      <c r="H21" s="25"/>
      <c r="I21" s="25"/>
      <c r="J21" s="25"/>
      <c r="K21" s="25"/>
      <c r="L21" s="15" t="str">
        <f aca="false">IF(B21="","",SUM(E21:K21))</f>
        <v/>
      </c>
      <c r="M21" s="15" t="str">
        <f aca="false">IF(B21="","",IF(L21=D21,"OK","Starts ≠ learners"))</f>
        <v/>
      </c>
      <c r="N21" s="25"/>
      <c r="O21" s="25"/>
      <c r="P21" s="25"/>
      <c r="Q21" s="25"/>
      <c r="R21" s="25"/>
      <c r="S21" s="15" t="str">
        <f aca="false">IF(B21="","",SUM(N21:R21))</f>
        <v/>
      </c>
      <c r="T21" s="15" t="str">
        <f aca="false">IF(B21="","",IF(S21=D21,"OK","Area ≠ learners"))</f>
        <v/>
      </c>
      <c r="U21" s="8"/>
      <c r="V21" s="8"/>
    </row>
    <row r="22" customFormat="false" ht="27.75" hidden="false" customHeight="true" outlineLevel="0" collapsed="false">
      <c r="A22" s="15" t="n">
        <v>17</v>
      </c>
      <c r="B22" s="14" t="str">
        <f aca="false">IF('Pricing Schedule'!D26="","",'Pricing Schedule'!D26)</f>
        <v/>
      </c>
      <c r="C22" s="15" t="str">
        <f aca="false">IF('Pricing Schedule'!D26="","",'Pricing Schedule'!E26)</f>
        <v/>
      </c>
      <c r="D22" s="15" t="str">
        <f aca="false">IF('Pricing Schedule'!D26="","",'Pricing Schedule'!J26)</f>
        <v/>
      </c>
      <c r="E22" s="25"/>
      <c r="F22" s="25"/>
      <c r="G22" s="25"/>
      <c r="H22" s="25"/>
      <c r="I22" s="25"/>
      <c r="J22" s="25"/>
      <c r="K22" s="25"/>
      <c r="L22" s="15" t="str">
        <f aca="false">IF(B22="","",SUM(E22:K22))</f>
        <v/>
      </c>
      <c r="M22" s="15" t="str">
        <f aca="false">IF(B22="","",IF(L22=D22,"OK","Starts ≠ learners"))</f>
        <v/>
      </c>
      <c r="N22" s="25"/>
      <c r="O22" s="25"/>
      <c r="P22" s="25"/>
      <c r="Q22" s="25"/>
      <c r="R22" s="25"/>
      <c r="S22" s="15" t="str">
        <f aca="false">IF(B22="","",SUM(N22:R22))</f>
        <v/>
      </c>
      <c r="T22" s="15" t="str">
        <f aca="false">IF(B22="","",IF(S22=D22,"OK","Area ≠ learners"))</f>
        <v/>
      </c>
      <c r="U22" s="8"/>
      <c r="V22" s="8"/>
    </row>
    <row r="23" customFormat="false" ht="27.75" hidden="false" customHeight="true" outlineLevel="0" collapsed="false">
      <c r="A23" s="15" t="n">
        <v>18</v>
      </c>
      <c r="B23" s="14" t="str">
        <f aca="false">IF('Pricing Schedule'!D27="","",'Pricing Schedule'!D27)</f>
        <v/>
      </c>
      <c r="C23" s="15" t="str">
        <f aca="false">IF('Pricing Schedule'!D27="","",'Pricing Schedule'!E27)</f>
        <v/>
      </c>
      <c r="D23" s="15" t="str">
        <f aca="false">IF('Pricing Schedule'!D27="","",'Pricing Schedule'!J27)</f>
        <v/>
      </c>
      <c r="E23" s="25"/>
      <c r="F23" s="25"/>
      <c r="G23" s="25"/>
      <c r="H23" s="25"/>
      <c r="I23" s="25"/>
      <c r="J23" s="25"/>
      <c r="K23" s="25"/>
      <c r="L23" s="15" t="str">
        <f aca="false">IF(B23="","",SUM(E23:K23))</f>
        <v/>
      </c>
      <c r="M23" s="15" t="str">
        <f aca="false">IF(B23="","",IF(L23=D23,"OK","Starts ≠ learners"))</f>
        <v/>
      </c>
      <c r="N23" s="25"/>
      <c r="O23" s="25"/>
      <c r="P23" s="25"/>
      <c r="Q23" s="25"/>
      <c r="R23" s="25"/>
      <c r="S23" s="15" t="str">
        <f aca="false">IF(B23="","",SUM(N23:R23))</f>
        <v/>
      </c>
      <c r="T23" s="15" t="str">
        <f aca="false">IF(B23="","",IF(S23=D23,"OK","Area ≠ learners"))</f>
        <v/>
      </c>
      <c r="U23" s="8"/>
      <c r="V23" s="8"/>
    </row>
    <row r="24" customFormat="false" ht="27.75" hidden="false" customHeight="true" outlineLevel="0" collapsed="false">
      <c r="A24" s="15" t="n">
        <v>19</v>
      </c>
      <c r="B24" s="14" t="str">
        <f aca="false">IF('Pricing Schedule'!D28="","",'Pricing Schedule'!D28)</f>
        <v/>
      </c>
      <c r="C24" s="15" t="str">
        <f aca="false">IF('Pricing Schedule'!D28="","",'Pricing Schedule'!E28)</f>
        <v/>
      </c>
      <c r="D24" s="15" t="str">
        <f aca="false">IF('Pricing Schedule'!D28="","",'Pricing Schedule'!J28)</f>
        <v/>
      </c>
      <c r="E24" s="25"/>
      <c r="F24" s="25"/>
      <c r="G24" s="25"/>
      <c r="H24" s="25"/>
      <c r="I24" s="25"/>
      <c r="J24" s="25"/>
      <c r="K24" s="25"/>
      <c r="L24" s="15" t="str">
        <f aca="false">IF(B24="","",SUM(E24:K24))</f>
        <v/>
      </c>
      <c r="M24" s="15" t="str">
        <f aca="false">IF(B24="","",IF(L24=D24,"OK","Starts ≠ learners"))</f>
        <v/>
      </c>
      <c r="N24" s="25"/>
      <c r="O24" s="25"/>
      <c r="P24" s="25"/>
      <c r="Q24" s="25"/>
      <c r="R24" s="25"/>
      <c r="S24" s="15" t="str">
        <f aca="false">IF(B24="","",SUM(N24:R24))</f>
        <v/>
      </c>
      <c r="T24" s="15" t="str">
        <f aca="false">IF(B24="","",IF(S24=D24,"OK","Area ≠ learners"))</f>
        <v/>
      </c>
      <c r="U24" s="8"/>
      <c r="V24" s="8"/>
    </row>
    <row r="25" customFormat="false" ht="27.75" hidden="false" customHeight="true" outlineLevel="0" collapsed="false">
      <c r="A25" s="15" t="n">
        <v>20</v>
      </c>
      <c r="B25" s="14" t="str">
        <f aca="false">IF('Pricing Schedule'!D29="","",'Pricing Schedule'!D29)</f>
        <v/>
      </c>
      <c r="C25" s="15" t="str">
        <f aca="false">IF('Pricing Schedule'!D29="","",'Pricing Schedule'!E29)</f>
        <v/>
      </c>
      <c r="D25" s="15" t="str">
        <f aca="false">IF('Pricing Schedule'!D29="","",'Pricing Schedule'!J29)</f>
        <v/>
      </c>
      <c r="E25" s="25"/>
      <c r="F25" s="25"/>
      <c r="G25" s="25"/>
      <c r="H25" s="25"/>
      <c r="I25" s="25"/>
      <c r="J25" s="25"/>
      <c r="K25" s="25"/>
      <c r="L25" s="15" t="str">
        <f aca="false">IF(B25="","",SUM(E25:K25))</f>
        <v/>
      </c>
      <c r="M25" s="15" t="str">
        <f aca="false">IF(B25="","",IF(L25=D25,"OK","Starts ≠ learners"))</f>
        <v/>
      </c>
      <c r="N25" s="25"/>
      <c r="O25" s="25"/>
      <c r="P25" s="25"/>
      <c r="Q25" s="25"/>
      <c r="R25" s="25"/>
      <c r="S25" s="15" t="str">
        <f aca="false">IF(B25="","",SUM(N25:R25))</f>
        <v/>
      </c>
      <c r="T25" s="15" t="str">
        <f aca="false">IF(B25="","",IF(S25=D25,"OK","Area ≠ learners"))</f>
        <v/>
      </c>
      <c r="U25" s="8"/>
      <c r="V25" s="8"/>
    </row>
    <row r="26" customFormat="false" ht="27.75" hidden="false" customHeight="true" outlineLevel="0" collapsed="false">
      <c r="A26" s="15" t="n">
        <v>21</v>
      </c>
      <c r="B26" s="14" t="str">
        <f aca="false">IF('Pricing Schedule'!D30="","",'Pricing Schedule'!D30)</f>
        <v/>
      </c>
      <c r="C26" s="15" t="str">
        <f aca="false">IF('Pricing Schedule'!D30="","",'Pricing Schedule'!E30)</f>
        <v/>
      </c>
      <c r="D26" s="15" t="str">
        <f aca="false">IF('Pricing Schedule'!D30="","",'Pricing Schedule'!J30)</f>
        <v/>
      </c>
      <c r="E26" s="25"/>
      <c r="F26" s="25"/>
      <c r="G26" s="25"/>
      <c r="H26" s="25"/>
      <c r="I26" s="25"/>
      <c r="J26" s="25"/>
      <c r="K26" s="25"/>
      <c r="L26" s="15" t="str">
        <f aca="false">IF(B26="","",SUM(E26:K26))</f>
        <v/>
      </c>
      <c r="M26" s="15" t="str">
        <f aca="false">IF(B26="","",IF(L26=D26,"OK","Starts ≠ learners"))</f>
        <v/>
      </c>
      <c r="N26" s="25"/>
      <c r="O26" s="25"/>
      <c r="P26" s="25"/>
      <c r="Q26" s="25"/>
      <c r="R26" s="25"/>
      <c r="S26" s="15" t="str">
        <f aca="false">IF(B26="","",SUM(N26:R26))</f>
        <v/>
      </c>
      <c r="T26" s="15" t="str">
        <f aca="false">IF(B26="","",IF(S26=D26,"OK","Area ≠ learners"))</f>
        <v/>
      </c>
      <c r="U26" s="8"/>
      <c r="V26" s="8"/>
    </row>
    <row r="27" customFormat="false" ht="27.75" hidden="false" customHeight="true" outlineLevel="0" collapsed="false">
      <c r="A27" s="15" t="n">
        <v>22</v>
      </c>
      <c r="B27" s="14" t="str">
        <f aca="false">IF('Pricing Schedule'!D31="","",'Pricing Schedule'!D31)</f>
        <v/>
      </c>
      <c r="C27" s="15" t="str">
        <f aca="false">IF('Pricing Schedule'!D31="","",'Pricing Schedule'!E31)</f>
        <v/>
      </c>
      <c r="D27" s="15" t="str">
        <f aca="false">IF('Pricing Schedule'!D31="","",'Pricing Schedule'!J31)</f>
        <v/>
      </c>
      <c r="E27" s="25"/>
      <c r="F27" s="25"/>
      <c r="G27" s="25"/>
      <c r="H27" s="25"/>
      <c r="I27" s="25"/>
      <c r="J27" s="25"/>
      <c r="K27" s="25"/>
      <c r="L27" s="15" t="str">
        <f aca="false">IF(B27="","",SUM(E27:K27))</f>
        <v/>
      </c>
      <c r="M27" s="15" t="str">
        <f aca="false">IF(B27="","",IF(L27=D27,"OK","Starts ≠ learners"))</f>
        <v/>
      </c>
      <c r="N27" s="25"/>
      <c r="O27" s="25"/>
      <c r="P27" s="25"/>
      <c r="Q27" s="25"/>
      <c r="R27" s="25"/>
      <c r="S27" s="15" t="str">
        <f aca="false">IF(B27="","",SUM(N27:R27))</f>
        <v/>
      </c>
      <c r="T27" s="15" t="str">
        <f aca="false">IF(B27="","",IF(S27=D27,"OK","Area ≠ learners"))</f>
        <v/>
      </c>
      <c r="U27" s="8"/>
      <c r="V27" s="8"/>
    </row>
    <row r="28" customFormat="false" ht="27.75" hidden="false" customHeight="true" outlineLevel="0" collapsed="false">
      <c r="A28" s="15" t="n">
        <v>23</v>
      </c>
      <c r="B28" s="14" t="str">
        <f aca="false">IF('Pricing Schedule'!D32="","",'Pricing Schedule'!D32)</f>
        <v/>
      </c>
      <c r="C28" s="15" t="str">
        <f aca="false">IF('Pricing Schedule'!D32="","",'Pricing Schedule'!E32)</f>
        <v/>
      </c>
      <c r="D28" s="15" t="str">
        <f aca="false">IF('Pricing Schedule'!D32="","",'Pricing Schedule'!J32)</f>
        <v/>
      </c>
      <c r="E28" s="25"/>
      <c r="F28" s="25"/>
      <c r="G28" s="25"/>
      <c r="H28" s="25"/>
      <c r="I28" s="25"/>
      <c r="J28" s="25"/>
      <c r="K28" s="25"/>
      <c r="L28" s="15" t="str">
        <f aca="false">IF(B28="","",SUM(E28:K28))</f>
        <v/>
      </c>
      <c r="M28" s="15" t="str">
        <f aca="false">IF(B28="","",IF(L28=D28,"OK","Starts ≠ learners"))</f>
        <v/>
      </c>
      <c r="N28" s="25"/>
      <c r="O28" s="25"/>
      <c r="P28" s="25"/>
      <c r="Q28" s="25"/>
      <c r="R28" s="25"/>
      <c r="S28" s="15" t="str">
        <f aca="false">IF(B28="","",SUM(N28:R28))</f>
        <v/>
      </c>
      <c r="T28" s="15" t="str">
        <f aca="false">IF(B28="","",IF(S28=D28,"OK","Area ≠ learners"))</f>
        <v/>
      </c>
      <c r="U28" s="8"/>
      <c r="V28" s="8"/>
    </row>
    <row r="29" customFormat="false" ht="27.75" hidden="false" customHeight="true" outlineLevel="0" collapsed="false">
      <c r="A29" s="15" t="n">
        <v>24</v>
      </c>
      <c r="B29" s="14" t="str">
        <f aca="false">IF('Pricing Schedule'!D33="","",'Pricing Schedule'!D33)</f>
        <v/>
      </c>
      <c r="C29" s="15" t="str">
        <f aca="false">IF('Pricing Schedule'!D33="","",'Pricing Schedule'!E33)</f>
        <v/>
      </c>
      <c r="D29" s="15" t="str">
        <f aca="false">IF('Pricing Schedule'!D33="","",'Pricing Schedule'!J33)</f>
        <v/>
      </c>
      <c r="E29" s="25"/>
      <c r="F29" s="25"/>
      <c r="G29" s="25"/>
      <c r="H29" s="25"/>
      <c r="I29" s="25"/>
      <c r="J29" s="25"/>
      <c r="K29" s="25"/>
      <c r="L29" s="15" t="str">
        <f aca="false">IF(B29="","",SUM(E29:K29))</f>
        <v/>
      </c>
      <c r="M29" s="15" t="str">
        <f aca="false">IF(B29="","",IF(L29=D29,"OK","Starts ≠ learners"))</f>
        <v/>
      </c>
      <c r="N29" s="25"/>
      <c r="O29" s="25"/>
      <c r="P29" s="25"/>
      <c r="Q29" s="25"/>
      <c r="R29" s="25"/>
      <c r="S29" s="15" t="str">
        <f aca="false">IF(B29="","",SUM(N29:R29))</f>
        <v/>
      </c>
      <c r="T29" s="15" t="str">
        <f aca="false">IF(B29="","",IF(S29=D29,"OK","Area ≠ learners"))</f>
        <v/>
      </c>
      <c r="U29" s="8"/>
      <c r="V29" s="8"/>
    </row>
    <row r="30" customFormat="false" ht="27.75" hidden="false" customHeight="true" outlineLevel="0" collapsed="false">
      <c r="A30" s="15" t="n">
        <v>25</v>
      </c>
      <c r="B30" s="14" t="str">
        <f aca="false">IF('Pricing Schedule'!D34="","",'Pricing Schedule'!D34)</f>
        <v/>
      </c>
      <c r="C30" s="15" t="str">
        <f aca="false">IF('Pricing Schedule'!D34="","",'Pricing Schedule'!E34)</f>
        <v/>
      </c>
      <c r="D30" s="15" t="str">
        <f aca="false">IF('Pricing Schedule'!D34="","",'Pricing Schedule'!J34)</f>
        <v/>
      </c>
      <c r="E30" s="25"/>
      <c r="F30" s="25"/>
      <c r="G30" s="25"/>
      <c r="H30" s="25"/>
      <c r="I30" s="25"/>
      <c r="J30" s="25"/>
      <c r="K30" s="25"/>
      <c r="L30" s="15" t="str">
        <f aca="false">IF(B30="","",SUM(E30:K30))</f>
        <v/>
      </c>
      <c r="M30" s="15" t="str">
        <f aca="false">IF(B30="","",IF(L30=D30,"OK","Starts ≠ learners"))</f>
        <v/>
      </c>
      <c r="N30" s="25"/>
      <c r="O30" s="25"/>
      <c r="P30" s="25"/>
      <c r="Q30" s="25"/>
      <c r="R30" s="25"/>
      <c r="S30" s="15" t="str">
        <f aca="false">IF(B30="","",SUM(N30:R30))</f>
        <v/>
      </c>
      <c r="T30" s="15" t="str">
        <f aca="false">IF(B30="","",IF(S30=D30,"OK","Area ≠ learners"))</f>
        <v/>
      </c>
      <c r="U30" s="8"/>
      <c r="V30" s="8"/>
    </row>
    <row r="31" customFormat="false" ht="27.75" hidden="false" customHeight="true" outlineLevel="0" collapsed="false">
      <c r="A31" s="15" t="n">
        <v>26</v>
      </c>
      <c r="B31" s="14" t="str">
        <f aca="false">IF('Pricing Schedule'!D35="","",'Pricing Schedule'!D35)</f>
        <v/>
      </c>
      <c r="C31" s="15" t="str">
        <f aca="false">IF('Pricing Schedule'!D35="","",'Pricing Schedule'!E35)</f>
        <v/>
      </c>
      <c r="D31" s="15" t="str">
        <f aca="false">IF('Pricing Schedule'!D35="","",'Pricing Schedule'!J35)</f>
        <v/>
      </c>
      <c r="E31" s="25"/>
      <c r="F31" s="25"/>
      <c r="G31" s="25"/>
      <c r="H31" s="25"/>
      <c r="I31" s="25"/>
      <c r="J31" s="25"/>
      <c r="K31" s="25"/>
      <c r="L31" s="15" t="str">
        <f aca="false">IF(B31="","",SUM(E31:K31))</f>
        <v/>
      </c>
      <c r="M31" s="15" t="str">
        <f aca="false">IF(B31="","",IF(L31=D31,"OK","Starts ≠ learners"))</f>
        <v/>
      </c>
      <c r="N31" s="25"/>
      <c r="O31" s="25"/>
      <c r="P31" s="25"/>
      <c r="Q31" s="25"/>
      <c r="R31" s="25"/>
      <c r="S31" s="15" t="str">
        <f aca="false">IF(B31="","",SUM(N31:R31))</f>
        <v/>
      </c>
      <c r="T31" s="15" t="str">
        <f aca="false">IF(B31="","",IF(S31=D31,"OK","Area ≠ learners"))</f>
        <v/>
      </c>
      <c r="U31" s="8"/>
      <c r="V31" s="8"/>
    </row>
    <row r="32" customFormat="false" ht="27.75" hidden="false" customHeight="true" outlineLevel="0" collapsed="false">
      <c r="A32" s="15" t="n">
        <v>27</v>
      </c>
      <c r="B32" s="14" t="str">
        <f aca="false">IF('Pricing Schedule'!D36="","",'Pricing Schedule'!D36)</f>
        <v/>
      </c>
      <c r="C32" s="15" t="str">
        <f aca="false">IF('Pricing Schedule'!D36="","",'Pricing Schedule'!E36)</f>
        <v/>
      </c>
      <c r="D32" s="15" t="str">
        <f aca="false">IF('Pricing Schedule'!D36="","",'Pricing Schedule'!J36)</f>
        <v/>
      </c>
      <c r="E32" s="25"/>
      <c r="F32" s="25"/>
      <c r="G32" s="25"/>
      <c r="H32" s="25"/>
      <c r="I32" s="25"/>
      <c r="J32" s="25"/>
      <c r="K32" s="25"/>
      <c r="L32" s="15" t="str">
        <f aca="false">IF(B32="","",SUM(E32:K32))</f>
        <v/>
      </c>
      <c r="M32" s="15" t="str">
        <f aca="false">IF(B32="","",IF(L32=D32,"OK","Starts ≠ learners"))</f>
        <v/>
      </c>
      <c r="N32" s="25"/>
      <c r="O32" s="25"/>
      <c r="P32" s="25"/>
      <c r="Q32" s="25"/>
      <c r="R32" s="25"/>
      <c r="S32" s="15" t="str">
        <f aca="false">IF(B32="","",SUM(N32:R32))</f>
        <v/>
      </c>
      <c r="T32" s="15" t="str">
        <f aca="false">IF(B32="","",IF(S32=D32,"OK","Area ≠ learners"))</f>
        <v/>
      </c>
      <c r="U32" s="8"/>
      <c r="V32" s="8"/>
    </row>
    <row r="33" customFormat="false" ht="27.75" hidden="false" customHeight="true" outlineLevel="0" collapsed="false">
      <c r="A33" s="15" t="n">
        <v>28</v>
      </c>
      <c r="B33" s="14" t="str">
        <f aca="false">IF('Pricing Schedule'!D37="","",'Pricing Schedule'!D37)</f>
        <v/>
      </c>
      <c r="C33" s="15" t="str">
        <f aca="false">IF('Pricing Schedule'!D37="","",'Pricing Schedule'!E37)</f>
        <v/>
      </c>
      <c r="D33" s="15" t="str">
        <f aca="false">IF('Pricing Schedule'!D37="","",'Pricing Schedule'!J37)</f>
        <v/>
      </c>
      <c r="E33" s="25"/>
      <c r="F33" s="25"/>
      <c r="G33" s="25"/>
      <c r="H33" s="25"/>
      <c r="I33" s="25"/>
      <c r="J33" s="25"/>
      <c r="K33" s="25"/>
      <c r="L33" s="15" t="str">
        <f aca="false">IF(B33="","",SUM(E33:K33))</f>
        <v/>
      </c>
      <c r="M33" s="15" t="str">
        <f aca="false">IF(B33="","",IF(L33=D33,"OK","Starts ≠ learners"))</f>
        <v/>
      </c>
      <c r="N33" s="25"/>
      <c r="O33" s="25"/>
      <c r="P33" s="25"/>
      <c r="Q33" s="25"/>
      <c r="R33" s="25"/>
      <c r="S33" s="15" t="str">
        <f aca="false">IF(B33="","",SUM(N33:R33))</f>
        <v/>
      </c>
      <c r="T33" s="15" t="str">
        <f aca="false">IF(B33="","",IF(S33=D33,"OK","Area ≠ learners"))</f>
        <v/>
      </c>
      <c r="U33" s="8"/>
      <c r="V33" s="8"/>
    </row>
    <row r="34" customFormat="false" ht="27.75" hidden="false" customHeight="true" outlineLevel="0" collapsed="false">
      <c r="A34" s="15" t="n">
        <v>29</v>
      </c>
      <c r="B34" s="14" t="str">
        <f aca="false">IF('Pricing Schedule'!D38="","",'Pricing Schedule'!D38)</f>
        <v/>
      </c>
      <c r="C34" s="15" t="str">
        <f aca="false">IF('Pricing Schedule'!D38="","",'Pricing Schedule'!E38)</f>
        <v/>
      </c>
      <c r="D34" s="15" t="str">
        <f aca="false">IF('Pricing Schedule'!D38="","",'Pricing Schedule'!J38)</f>
        <v/>
      </c>
      <c r="E34" s="25"/>
      <c r="F34" s="25"/>
      <c r="G34" s="25"/>
      <c r="H34" s="25"/>
      <c r="I34" s="25"/>
      <c r="J34" s="25"/>
      <c r="K34" s="25"/>
      <c r="L34" s="15" t="str">
        <f aca="false">IF(B34="","",SUM(E34:K34))</f>
        <v/>
      </c>
      <c r="M34" s="15" t="str">
        <f aca="false">IF(B34="","",IF(L34=D34,"OK","Starts ≠ learners"))</f>
        <v/>
      </c>
      <c r="N34" s="25"/>
      <c r="O34" s="25"/>
      <c r="P34" s="25"/>
      <c r="Q34" s="25"/>
      <c r="R34" s="25"/>
      <c r="S34" s="15" t="str">
        <f aca="false">IF(B34="","",SUM(N34:R34))</f>
        <v/>
      </c>
      <c r="T34" s="15" t="str">
        <f aca="false">IF(B34="","",IF(S34=D34,"OK","Area ≠ learners"))</f>
        <v/>
      </c>
      <c r="U34" s="8"/>
      <c r="V34" s="8"/>
    </row>
    <row r="35" customFormat="false" ht="15" hidden="false" customHeight="false" outlineLevel="0" collapsed="false">
      <c r="B35" s="17" t="s">
        <v>132</v>
      </c>
      <c r="D35" s="26" t="n">
        <f aca="false">SUM(D6:D34)</f>
        <v>0</v>
      </c>
      <c r="E35" s="26" t="n">
        <f aca="false">SUM(E6:E34)</f>
        <v>0</v>
      </c>
      <c r="F35" s="26" t="n">
        <f aca="false">SUM(F6:F34)</f>
        <v>0</v>
      </c>
      <c r="G35" s="26" t="n">
        <f aca="false">SUM(G6:G34)</f>
        <v>0</v>
      </c>
      <c r="H35" s="26" t="n">
        <f aca="false">SUM(H6:H34)</f>
        <v>0</v>
      </c>
      <c r="I35" s="26" t="n">
        <f aca="false">SUM(I6:I34)</f>
        <v>0</v>
      </c>
      <c r="J35" s="26" t="n">
        <f aca="false">SUM(J6:J34)</f>
        <v>0</v>
      </c>
      <c r="K35" s="26" t="n">
        <f aca="false">SUM(K6:K34)</f>
        <v>0</v>
      </c>
      <c r="L35" s="26" t="n">
        <f aca="false">SUM(L6:L34)</f>
        <v>0</v>
      </c>
      <c r="N35" s="26" t="n">
        <f aca="false">SUM(N6:N34)</f>
        <v>0</v>
      </c>
      <c r="O35" s="26" t="n">
        <f aca="false">SUM(O6:O34)</f>
        <v>0</v>
      </c>
      <c r="P35" s="26" t="n">
        <f aca="false">SUM(P6:P34)</f>
        <v>0</v>
      </c>
      <c r="Q35" s="26" t="n">
        <f aca="false">SUM(Q6:Q34)</f>
        <v>0</v>
      </c>
      <c r="R35" s="26" t="n">
        <f aca="false">SUM(R6:R34)</f>
        <v>0</v>
      </c>
      <c r="S35" s="26" t="n">
        <f aca="false">SUM(S6:S34)</f>
        <v>0</v>
      </c>
    </row>
    <row r="37" customFormat="false" ht="15" hidden="false" customHeight="false" outlineLevel="0" collapsed="false">
      <c r="A37" s="11" t="s">
        <v>136</v>
      </c>
      <c r="B37" s="12"/>
      <c r="C37" s="12"/>
      <c r="D37" s="12"/>
      <c r="E37" s="12"/>
      <c r="F37" s="12"/>
      <c r="G37" s="12"/>
      <c r="H37" s="12"/>
      <c r="I37" s="12"/>
      <c r="J37" s="12"/>
      <c r="K37" s="12"/>
      <c r="L37" s="12"/>
      <c r="M37" s="12"/>
      <c r="N37" s="12"/>
      <c r="O37" s="12"/>
      <c r="P37" s="12"/>
      <c r="Q37" s="12"/>
      <c r="R37" s="12"/>
      <c r="S37" s="12"/>
      <c r="T37" s="12"/>
      <c r="U37" s="12"/>
      <c r="V37" s="12"/>
    </row>
    <row r="38" customFormat="false" ht="39.75" hidden="false" customHeight="true" outlineLevel="0" collapsed="false">
      <c r="B38" s="7" t="s">
        <v>137</v>
      </c>
      <c r="C38" s="22"/>
      <c r="D38" s="22"/>
      <c r="E38" s="22"/>
      <c r="F38" s="22"/>
      <c r="G38" s="22"/>
      <c r="H38" s="22"/>
      <c r="I38" s="22"/>
      <c r="J38" s="22"/>
      <c r="K38" s="22"/>
      <c r="L38" s="22"/>
      <c r="M38" s="22"/>
      <c r="N38" s="22"/>
    </row>
    <row r="39" customFormat="false" ht="39.75" hidden="false" customHeight="true" outlineLevel="0" collapsed="false">
      <c r="B39" s="7" t="s">
        <v>138</v>
      </c>
      <c r="C39" s="22"/>
      <c r="D39" s="22"/>
      <c r="E39" s="22"/>
      <c r="F39" s="22"/>
      <c r="G39" s="22"/>
      <c r="H39" s="22"/>
      <c r="I39" s="22"/>
      <c r="J39" s="22"/>
      <c r="K39" s="22"/>
      <c r="L39" s="22"/>
      <c r="M39" s="22"/>
      <c r="N39" s="22"/>
    </row>
    <row r="40" customFormat="false" ht="39.75" hidden="false" customHeight="true" outlineLevel="0" collapsed="false">
      <c r="B40" s="7" t="s">
        <v>139</v>
      </c>
      <c r="C40" s="22"/>
      <c r="D40" s="22"/>
      <c r="E40" s="22"/>
      <c r="F40" s="22"/>
      <c r="G40" s="22"/>
      <c r="H40" s="22"/>
      <c r="I40" s="22"/>
      <c r="J40" s="22"/>
      <c r="K40" s="22"/>
      <c r="L40" s="22"/>
      <c r="M40" s="22"/>
      <c r="N40" s="22"/>
    </row>
    <row r="41" customFormat="false" ht="39.75" hidden="false" customHeight="true" outlineLevel="0" collapsed="false">
      <c r="B41" s="7" t="s">
        <v>140</v>
      </c>
      <c r="C41" s="22"/>
      <c r="D41" s="22"/>
      <c r="E41" s="22"/>
      <c r="F41" s="22"/>
      <c r="G41" s="22"/>
      <c r="H41" s="22"/>
      <c r="I41" s="22"/>
      <c r="J41" s="22"/>
      <c r="K41" s="22"/>
      <c r="L41" s="22"/>
      <c r="M41" s="22"/>
      <c r="N41" s="22"/>
    </row>
  </sheetData>
  <mergeCells count="6">
    <mergeCell ref="E4:K4"/>
    <mergeCell ref="N4:R4"/>
    <mergeCell ref="C38:N38"/>
    <mergeCell ref="C39:N39"/>
    <mergeCell ref="C40:N40"/>
    <mergeCell ref="C41:N41"/>
  </mergeCells>
  <conditionalFormatting sqref="M6:M34">
    <cfRule type="expression" priority="2" aboveAverage="0" equalAverage="0" bottom="0" percent="0" rank="0" text="" dxfId="0">
      <formula>AND(M6&lt;&gt;"",M6&lt;&gt;"OK")</formula>
    </cfRule>
  </conditionalFormatting>
  <conditionalFormatting sqref="T6:T34">
    <cfRule type="expression" priority="3" aboveAverage="0" equalAverage="0" bottom="0" percent="0" rank="0" text="" dxfId="0">
      <formula>AND(T6&lt;&gt;"",T6&lt;&gt;"OK")</formula>
    </cfRule>
  </conditionalFormatting>
  <dataValidations count="1">
    <dataValidation allowBlank="true" errorStyle="stop" operator="between" showDropDown="false" showErrorMessage="false" showInputMessage="false" sqref="V6:V34" type="list">
      <formula1>"Classroom,Workplace,Blended,Roll-on roll-off"</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864"/>
    <pageSetUpPr fitToPage="true"/>
  </sheetPr>
  <dimension ref="A1:G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34"/>
    <col collapsed="false" customWidth="true" hidden="false" outlineLevel="0" max="3" min="3" style="0" width="26"/>
    <col collapsed="false" customWidth="true" hidden="false" outlineLevel="0" max="4" min="4" style="0" width="16"/>
    <col collapsed="false" customWidth="true" hidden="false" outlineLevel="0" max="6" min="5" style="0" width="18"/>
    <col collapsed="false" customWidth="true" hidden="false" outlineLevel="0" max="7" min="7" style="0" width="40"/>
  </cols>
  <sheetData>
    <row r="1" customFormat="false" ht="17.35" hidden="false" customHeight="false" outlineLevel="0" collapsed="false">
      <c r="A1" s="1" t="s">
        <v>141</v>
      </c>
    </row>
    <row r="2" customFormat="false" ht="15" hidden="false" customHeight="false" outlineLevel="0" collapsed="false">
      <c r="A2" s="2" t="s">
        <v>142</v>
      </c>
    </row>
    <row r="4" customFormat="false" ht="15" hidden="false" customHeight="false" outlineLevel="0" collapsed="false">
      <c r="A4" s="11" t="s">
        <v>143</v>
      </c>
      <c r="B4" s="12"/>
      <c r="C4" s="12"/>
      <c r="D4" s="12"/>
      <c r="E4" s="12"/>
      <c r="F4" s="12"/>
      <c r="G4" s="12"/>
    </row>
    <row r="5" customFormat="false" ht="43.5" hidden="false" customHeight="true" outlineLevel="0" collapsed="false">
      <c r="A5" s="6" t="s">
        <v>48</v>
      </c>
      <c r="B5" s="6" t="s">
        <v>144</v>
      </c>
      <c r="C5" s="6" t="s">
        <v>145</v>
      </c>
      <c r="D5" s="6" t="s">
        <v>146</v>
      </c>
      <c r="E5" s="6" t="s">
        <v>147</v>
      </c>
      <c r="F5" s="6" t="s">
        <v>148</v>
      </c>
      <c r="G5" s="6" t="s">
        <v>149</v>
      </c>
    </row>
    <row r="6" customFormat="false" ht="27.75" hidden="false" customHeight="true" outlineLevel="0" collapsed="false">
      <c r="A6" s="15" t="n">
        <v>1</v>
      </c>
      <c r="B6" s="8"/>
      <c r="C6" s="8"/>
      <c r="D6" s="8"/>
      <c r="E6" s="8"/>
      <c r="F6" s="8"/>
      <c r="G6" s="8"/>
    </row>
    <row r="7" customFormat="false" ht="27.75" hidden="false" customHeight="true" outlineLevel="0" collapsed="false">
      <c r="A7" s="15" t="n">
        <v>2</v>
      </c>
      <c r="B7" s="8"/>
      <c r="C7" s="8"/>
      <c r="D7" s="8"/>
      <c r="E7" s="8"/>
      <c r="F7" s="8"/>
      <c r="G7" s="8"/>
    </row>
    <row r="8" customFormat="false" ht="27.75" hidden="false" customHeight="true" outlineLevel="0" collapsed="false">
      <c r="A8" s="15" t="n">
        <v>3</v>
      </c>
      <c r="B8" s="8"/>
      <c r="C8" s="8"/>
      <c r="D8" s="8"/>
      <c r="E8" s="8"/>
      <c r="F8" s="8"/>
      <c r="G8" s="8"/>
    </row>
    <row r="9" customFormat="false" ht="27.75" hidden="false" customHeight="true" outlineLevel="0" collapsed="false">
      <c r="A9" s="15" t="n">
        <v>4</v>
      </c>
      <c r="B9" s="8"/>
      <c r="C9" s="8"/>
      <c r="D9" s="8"/>
      <c r="E9" s="8"/>
      <c r="F9" s="8"/>
      <c r="G9" s="8"/>
    </row>
    <row r="10" customFormat="false" ht="27.75" hidden="false" customHeight="true" outlineLevel="0" collapsed="false">
      <c r="A10" s="15" t="n">
        <v>5</v>
      </c>
      <c r="B10" s="8"/>
      <c r="C10" s="8"/>
      <c r="D10" s="8"/>
      <c r="E10" s="8"/>
      <c r="F10" s="8"/>
      <c r="G10" s="8"/>
    </row>
    <row r="11" customFormat="false" ht="27.75" hidden="false" customHeight="true" outlineLevel="0" collapsed="false">
      <c r="A11" s="15" t="n">
        <v>6</v>
      </c>
      <c r="B11" s="8"/>
      <c r="C11" s="8"/>
      <c r="D11" s="8"/>
      <c r="E11" s="8"/>
      <c r="F11" s="8"/>
      <c r="G11" s="8"/>
    </row>
    <row r="12" customFormat="false" ht="27.75" hidden="false" customHeight="true" outlineLevel="0" collapsed="false">
      <c r="A12" s="15" t="n">
        <v>7</v>
      </c>
      <c r="B12" s="8"/>
      <c r="C12" s="8"/>
      <c r="D12" s="8"/>
      <c r="E12" s="8"/>
      <c r="F12" s="8"/>
      <c r="G12" s="8"/>
    </row>
    <row r="13" customFormat="false" ht="27.75" hidden="false" customHeight="true" outlineLevel="0" collapsed="false">
      <c r="A13" s="15" t="n">
        <v>8</v>
      </c>
      <c r="B13" s="8"/>
      <c r="C13" s="8"/>
      <c r="D13" s="8"/>
      <c r="E13" s="8"/>
      <c r="F13" s="8"/>
      <c r="G13" s="8"/>
    </row>
    <row r="14" customFormat="false" ht="27.75" hidden="false" customHeight="true" outlineLevel="0" collapsed="false">
      <c r="A14" s="15" t="n">
        <v>9</v>
      </c>
      <c r="B14" s="8"/>
      <c r="C14" s="8"/>
      <c r="D14" s="8"/>
      <c r="E14" s="8"/>
      <c r="F14" s="8"/>
      <c r="G14" s="8"/>
    </row>
    <row r="15" customFormat="false" ht="27.75" hidden="false" customHeight="true" outlineLevel="0" collapsed="false">
      <c r="A15" s="15" t="n">
        <v>10</v>
      </c>
      <c r="B15" s="8"/>
      <c r="C15" s="8"/>
      <c r="D15" s="8"/>
      <c r="E15" s="8"/>
      <c r="F15" s="8"/>
      <c r="G15" s="8"/>
    </row>
    <row r="16" customFormat="false" ht="15" hidden="false" customHeight="false" outlineLevel="0" collapsed="false">
      <c r="B16" s="17" t="s">
        <v>150</v>
      </c>
      <c r="D16" s="18" t="n">
        <f aca="false">SUM(D6:D15)</f>
        <v>0</v>
      </c>
    </row>
    <row r="18" customFormat="false" ht="15" hidden="false" customHeight="false" outlineLevel="0" collapsed="false">
      <c r="A18" s="11" t="s">
        <v>151</v>
      </c>
      <c r="B18" s="12"/>
      <c r="C18" s="12"/>
      <c r="D18" s="12"/>
      <c r="E18" s="12"/>
      <c r="F18" s="12"/>
      <c r="G18" s="12"/>
    </row>
    <row r="19" customFormat="false" ht="55.5" hidden="false" customHeight="true" outlineLevel="0" collapsed="false">
      <c r="A19" s="6" t="s">
        <v>48</v>
      </c>
      <c r="B19" s="6" t="s">
        <v>152</v>
      </c>
      <c r="C19" s="6" t="s">
        <v>153</v>
      </c>
      <c r="D19" s="6" t="s">
        <v>154</v>
      </c>
      <c r="E19" s="6" t="s">
        <v>155</v>
      </c>
      <c r="F19" s="6" t="s">
        <v>156</v>
      </c>
      <c r="G19" s="6" t="s">
        <v>157</v>
      </c>
    </row>
    <row r="20" customFormat="false" ht="27.75" hidden="false" customHeight="true" outlineLevel="0" collapsed="false">
      <c r="A20" s="15" t="n">
        <v>1</v>
      </c>
      <c r="B20" s="8"/>
      <c r="C20" s="8"/>
      <c r="D20" s="8"/>
      <c r="E20" s="8"/>
      <c r="F20" s="8"/>
      <c r="G20" s="8"/>
    </row>
    <row r="21" customFormat="false" ht="27.75" hidden="false" customHeight="true" outlineLevel="0" collapsed="false">
      <c r="A21" s="15" t="n">
        <v>2</v>
      </c>
      <c r="B21" s="8"/>
      <c r="C21" s="8"/>
      <c r="D21" s="8"/>
      <c r="E21" s="8"/>
      <c r="F21" s="8"/>
      <c r="G21" s="8"/>
    </row>
    <row r="22" customFormat="false" ht="27.75" hidden="false" customHeight="true" outlineLevel="0" collapsed="false">
      <c r="A22" s="15" t="n">
        <v>3</v>
      </c>
      <c r="B22" s="8"/>
      <c r="C22" s="8"/>
      <c r="D22" s="8"/>
      <c r="E22" s="8"/>
      <c r="F22" s="8"/>
      <c r="G22" s="8"/>
    </row>
    <row r="23" customFormat="false" ht="27.75" hidden="false" customHeight="true" outlineLevel="0" collapsed="false">
      <c r="A23" s="15" t="n">
        <v>4</v>
      </c>
      <c r="B23" s="8"/>
      <c r="C23" s="8"/>
      <c r="D23" s="8"/>
      <c r="E23" s="8"/>
      <c r="F23" s="8"/>
      <c r="G23" s="8"/>
    </row>
    <row r="24" customFormat="false" ht="27.75" hidden="false" customHeight="true" outlineLevel="0" collapsed="false">
      <c r="A24" s="15" t="n">
        <v>5</v>
      </c>
      <c r="B24" s="8"/>
      <c r="C24" s="8"/>
      <c r="D24" s="8"/>
      <c r="E24" s="8"/>
      <c r="F24" s="8"/>
      <c r="G24" s="8"/>
    </row>
    <row r="25" customFormat="false" ht="27.75" hidden="false" customHeight="true" outlineLevel="0" collapsed="false">
      <c r="A25" s="15" t="n">
        <v>6</v>
      </c>
      <c r="B25" s="8"/>
      <c r="C25" s="8"/>
      <c r="D25" s="8"/>
      <c r="E25" s="8"/>
      <c r="F25" s="8"/>
      <c r="G25" s="8"/>
    </row>
    <row r="26" customFormat="false" ht="27.75" hidden="false" customHeight="true" outlineLevel="0" collapsed="false">
      <c r="A26" s="15" t="n">
        <v>7</v>
      </c>
      <c r="B26" s="8"/>
      <c r="C26" s="8"/>
      <c r="D26" s="8"/>
      <c r="E26" s="8"/>
      <c r="F26" s="8"/>
      <c r="G26" s="8"/>
    </row>
    <row r="27" customFormat="false" ht="27.75" hidden="false" customHeight="true" outlineLevel="0" collapsed="false">
      <c r="A27" s="15" t="n">
        <v>8</v>
      </c>
      <c r="B27" s="8"/>
      <c r="C27" s="8"/>
      <c r="D27" s="8"/>
      <c r="E27" s="8"/>
      <c r="F27" s="8"/>
      <c r="G27" s="8"/>
    </row>
  </sheetData>
  <dataValidations count="1">
    <dataValidation allowBlank="true" errorStyle="stop" operator="between" showDropDown="false" showErrorMessage="false" showInputMessage="false" sqref="F6:F15"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864"/>
    <pageSetUpPr fitToPage="true"/>
  </sheetPr>
  <dimension ref="A1:L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40"/>
    <col collapsed="false" customWidth="true" hidden="false" outlineLevel="0" max="3" min="3" style="0" width="8"/>
    <col collapsed="false" customWidth="true" hidden="false" outlineLevel="0" max="4" min="4" style="0" width="14"/>
    <col collapsed="false" customWidth="true" hidden="false" outlineLevel="0" max="11" min="5" style="0" width="13"/>
    <col collapsed="false" customWidth="true" hidden="false" outlineLevel="0" max="12" min="12" style="0" width="14"/>
  </cols>
  <sheetData>
    <row r="1" customFormat="false" ht="17.35" hidden="false" customHeight="false" outlineLevel="0" collapsed="false">
      <c r="A1" s="1" t="s">
        <v>158</v>
      </c>
    </row>
    <row r="2" customFormat="false" ht="15" hidden="false" customHeight="false" outlineLevel="0" collapsed="false">
      <c r="A2" s="2" t="s">
        <v>159</v>
      </c>
    </row>
    <row r="4" customFormat="false" ht="36" hidden="false" customHeight="true" outlineLevel="0" collapsed="false">
      <c r="A4" s="6" t="s">
        <v>48</v>
      </c>
      <c r="B4" s="6" t="s">
        <v>97</v>
      </c>
      <c r="C4" s="6" t="s">
        <v>117</v>
      </c>
      <c r="D4" s="6" t="s">
        <v>56</v>
      </c>
      <c r="E4" s="6" t="s">
        <v>118</v>
      </c>
      <c r="F4" s="6" t="s">
        <v>119</v>
      </c>
      <c r="G4" s="6" t="s">
        <v>120</v>
      </c>
      <c r="H4" s="6" t="s">
        <v>121</v>
      </c>
      <c r="I4" s="6" t="s">
        <v>122</v>
      </c>
      <c r="J4" s="6" t="s">
        <v>123</v>
      </c>
      <c r="K4" s="6" t="s">
        <v>124</v>
      </c>
      <c r="L4" s="6" t="s">
        <v>68</v>
      </c>
    </row>
    <row r="5" customFormat="false" ht="15" hidden="false" customHeight="false" outlineLevel="0" collapsed="false">
      <c r="A5" s="15" t="n">
        <v>1</v>
      </c>
      <c r="B5" s="14" t="str">
        <f aca="false">'Delivery Plan'!B6</f>
        <v/>
      </c>
      <c r="C5" s="15" t="str">
        <f aca="false">'Delivery Plan'!C6</f>
        <v/>
      </c>
      <c r="D5" s="10" t="str">
        <f aca="false">'Pricing Schedule'!I10</f>
        <v/>
      </c>
      <c r="E5" s="27" t="n">
        <f aca="false">IF(OR($B5="",$D5=""),0,'Delivery Plan'!E6*$D5)</f>
        <v>0</v>
      </c>
      <c r="F5" s="27" t="n">
        <f aca="false">IF(OR($B5="",$D5=""),0,'Delivery Plan'!F6*$D5)</f>
        <v>0</v>
      </c>
      <c r="G5" s="27" t="n">
        <f aca="false">IF(OR($B5="",$D5=""),0,'Delivery Plan'!G6*$D5)</f>
        <v>0</v>
      </c>
      <c r="H5" s="27" t="n">
        <f aca="false">IF(OR($B5="",$D5=""),0,'Delivery Plan'!H6*$D5)</f>
        <v>0</v>
      </c>
      <c r="I5" s="27" t="n">
        <f aca="false">IF(OR($B5="",$D5=""),0,'Delivery Plan'!I6*$D5)</f>
        <v>0</v>
      </c>
      <c r="J5" s="27" t="n">
        <f aca="false">IF(OR($B5="",$D5=""),0,'Delivery Plan'!J6*$D5)</f>
        <v>0</v>
      </c>
      <c r="K5" s="27" t="n">
        <f aca="false">IF(OR($B5="",$D5=""),0,'Delivery Plan'!K6*$D5)</f>
        <v>0</v>
      </c>
      <c r="L5" s="27" t="n">
        <f aca="false">SUM(E5:K5)</f>
        <v>0</v>
      </c>
    </row>
    <row r="6" customFormat="false" ht="15" hidden="false" customHeight="false" outlineLevel="0" collapsed="false">
      <c r="A6" s="15" t="n">
        <v>2</v>
      </c>
      <c r="B6" s="14" t="str">
        <f aca="false">'Delivery Plan'!B7</f>
        <v/>
      </c>
      <c r="C6" s="15" t="str">
        <f aca="false">'Delivery Plan'!C7</f>
        <v/>
      </c>
      <c r="D6" s="10" t="str">
        <f aca="false">'Pricing Schedule'!I11</f>
        <v/>
      </c>
      <c r="E6" s="27" t="n">
        <f aca="false">IF(OR($B6="",$D6=""),0,'Delivery Plan'!E7*$D6)</f>
        <v>0</v>
      </c>
      <c r="F6" s="27" t="n">
        <f aca="false">IF(OR($B6="",$D6=""),0,'Delivery Plan'!F7*$D6)</f>
        <v>0</v>
      </c>
      <c r="G6" s="27" t="n">
        <f aca="false">IF(OR($B6="",$D6=""),0,'Delivery Plan'!G7*$D6)</f>
        <v>0</v>
      </c>
      <c r="H6" s="27" t="n">
        <f aca="false">IF(OR($B6="",$D6=""),0,'Delivery Plan'!H7*$D6)</f>
        <v>0</v>
      </c>
      <c r="I6" s="27" t="n">
        <f aca="false">IF(OR($B6="",$D6=""),0,'Delivery Plan'!I7*$D6)</f>
        <v>0</v>
      </c>
      <c r="J6" s="27" t="n">
        <f aca="false">IF(OR($B6="",$D6=""),0,'Delivery Plan'!J7*$D6)</f>
        <v>0</v>
      </c>
      <c r="K6" s="27" t="n">
        <f aca="false">IF(OR($B6="",$D6=""),0,'Delivery Plan'!K7*$D6)</f>
        <v>0</v>
      </c>
      <c r="L6" s="27" t="n">
        <f aca="false">SUM(E6:K6)</f>
        <v>0</v>
      </c>
    </row>
    <row r="7" customFormat="false" ht="15" hidden="false" customHeight="false" outlineLevel="0" collapsed="false">
      <c r="A7" s="15" t="n">
        <v>3</v>
      </c>
      <c r="B7" s="14" t="str">
        <f aca="false">'Delivery Plan'!B8</f>
        <v/>
      </c>
      <c r="C7" s="15" t="str">
        <f aca="false">'Delivery Plan'!C8</f>
        <v/>
      </c>
      <c r="D7" s="10" t="str">
        <f aca="false">'Pricing Schedule'!I12</f>
        <v/>
      </c>
      <c r="E7" s="27" t="n">
        <f aca="false">IF(OR($B7="",$D7=""),0,'Delivery Plan'!E8*$D7)</f>
        <v>0</v>
      </c>
      <c r="F7" s="27" t="n">
        <f aca="false">IF(OR($B7="",$D7=""),0,'Delivery Plan'!F8*$D7)</f>
        <v>0</v>
      </c>
      <c r="G7" s="27" t="n">
        <f aca="false">IF(OR($B7="",$D7=""),0,'Delivery Plan'!G8*$D7)</f>
        <v>0</v>
      </c>
      <c r="H7" s="27" t="n">
        <f aca="false">IF(OR($B7="",$D7=""),0,'Delivery Plan'!H8*$D7)</f>
        <v>0</v>
      </c>
      <c r="I7" s="27" t="n">
        <f aca="false">IF(OR($B7="",$D7=""),0,'Delivery Plan'!I8*$D7)</f>
        <v>0</v>
      </c>
      <c r="J7" s="27" t="n">
        <f aca="false">IF(OR($B7="",$D7=""),0,'Delivery Plan'!J8*$D7)</f>
        <v>0</v>
      </c>
      <c r="K7" s="27" t="n">
        <f aca="false">IF(OR($B7="",$D7=""),0,'Delivery Plan'!K8*$D7)</f>
        <v>0</v>
      </c>
      <c r="L7" s="27" t="n">
        <f aca="false">SUM(E7:K7)</f>
        <v>0</v>
      </c>
    </row>
    <row r="8" customFormat="false" ht="15" hidden="false" customHeight="false" outlineLevel="0" collapsed="false">
      <c r="A8" s="15" t="n">
        <v>4</v>
      </c>
      <c r="B8" s="14" t="str">
        <f aca="false">'Delivery Plan'!B9</f>
        <v/>
      </c>
      <c r="C8" s="15" t="str">
        <f aca="false">'Delivery Plan'!C9</f>
        <v/>
      </c>
      <c r="D8" s="10" t="str">
        <f aca="false">'Pricing Schedule'!I13</f>
        <v/>
      </c>
      <c r="E8" s="27" t="n">
        <f aca="false">IF(OR($B8="",$D8=""),0,'Delivery Plan'!E9*$D8)</f>
        <v>0</v>
      </c>
      <c r="F8" s="27" t="n">
        <f aca="false">IF(OR($B8="",$D8=""),0,'Delivery Plan'!F9*$D8)</f>
        <v>0</v>
      </c>
      <c r="G8" s="27" t="n">
        <f aca="false">IF(OR($B8="",$D8=""),0,'Delivery Plan'!G9*$D8)</f>
        <v>0</v>
      </c>
      <c r="H8" s="27" t="n">
        <f aca="false">IF(OR($B8="",$D8=""),0,'Delivery Plan'!H9*$D8)</f>
        <v>0</v>
      </c>
      <c r="I8" s="27" t="n">
        <f aca="false">IF(OR($B8="",$D8=""),0,'Delivery Plan'!I9*$D8)</f>
        <v>0</v>
      </c>
      <c r="J8" s="27" t="n">
        <f aca="false">IF(OR($B8="",$D8=""),0,'Delivery Plan'!J9*$D8)</f>
        <v>0</v>
      </c>
      <c r="K8" s="27" t="n">
        <f aca="false">IF(OR($B8="",$D8=""),0,'Delivery Plan'!K9*$D8)</f>
        <v>0</v>
      </c>
      <c r="L8" s="27" t="n">
        <f aca="false">SUM(E8:K8)</f>
        <v>0</v>
      </c>
    </row>
    <row r="9" customFormat="false" ht="15" hidden="false" customHeight="false" outlineLevel="0" collapsed="false">
      <c r="A9" s="15" t="n">
        <v>5</v>
      </c>
      <c r="B9" s="14" t="str">
        <f aca="false">'Delivery Plan'!B10</f>
        <v/>
      </c>
      <c r="C9" s="15" t="str">
        <f aca="false">'Delivery Plan'!C10</f>
        <v/>
      </c>
      <c r="D9" s="10" t="str">
        <f aca="false">'Pricing Schedule'!I14</f>
        <v/>
      </c>
      <c r="E9" s="27" t="n">
        <f aca="false">IF(OR($B9="",$D9=""),0,'Delivery Plan'!E10*$D9)</f>
        <v>0</v>
      </c>
      <c r="F9" s="27" t="n">
        <f aca="false">IF(OR($B9="",$D9=""),0,'Delivery Plan'!F10*$D9)</f>
        <v>0</v>
      </c>
      <c r="G9" s="27" t="n">
        <f aca="false">IF(OR($B9="",$D9=""),0,'Delivery Plan'!G10*$D9)</f>
        <v>0</v>
      </c>
      <c r="H9" s="27" t="n">
        <f aca="false">IF(OR($B9="",$D9=""),0,'Delivery Plan'!H10*$D9)</f>
        <v>0</v>
      </c>
      <c r="I9" s="27" t="n">
        <f aca="false">IF(OR($B9="",$D9=""),0,'Delivery Plan'!I10*$D9)</f>
        <v>0</v>
      </c>
      <c r="J9" s="27" t="n">
        <f aca="false">IF(OR($B9="",$D9=""),0,'Delivery Plan'!J10*$D9)</f>
        <v>0</v>
      </c>
      <c r="K9" s="27" t="n">
        <f aca="false">IF(OR($B9="",$D9=""),0,'Delivery Plan'!K10*$D9)</f>
        <v>0</v>
      </c>
      <c r="L9" s="27" t="n">
        <f aca="false">SUM(E9:K9)</f>
        <v>0</v>
      </c>
    </row>
    <row r="10" customFormat="false" ht="15" hidden="false" customHeight="false" outlineLevel="0" collapsed="false">
      <c r="A10" s="15" t="n">
        <v>6</v>
      </c>
      <c r="B10" s="14" t="str">
        <f aca="false">'Delivery Plan'!B11</f>
        <v/>
      </c>
      <c r="C10" s="15" t="str">
        <f aca="false">'Delivery Plan'!C11</f>
        <v/>
      </c>
      <c r="D10" s="10" t="str">
        <f aca="false">'Pricing Schedule'!I15</f>
        <v/>
      </c>
      <c r="E10" s="27" t="n">
        <f aca="false">IF(OR($B10="",$D10=""),0,'Delivery Plan'!E11*$D10)</f>
        <v>0</v>
      </c>
      <c r="F10" s="27" t="n">
        <f aca="false">IF(OR($B10="",$D10=""),0,'Delivery Plan'!F11*$D10)</f>
        <v>0</v>
      </c>
      <c r="G10" s="27" t="n">
        <f aca="false">IF(OR($B10="",$D10=""),0,'Delivery Plan'!G11*$D10)</f>
        <v>0</v>
      </c>
      <c r="H10" s="27" t="n">
        <f aca="false">IF(OR($B10="",$D10=""),0,'Delivery Plan'!H11*$D10)</f>
        <v>0</v>
      </c>
      <c r="I10" s="27" t="n">
        <f aca="false">IF(OR($B10="",$D10=""),0,'Delivery Plan'!I11*$D10)</f>
        <v>0</v>
      </c>
      <c r="J10" s="27" t="n">
        <f aca="false">IF(OR($B10="",$D10=""),0,'Delivery Plan'!J11*$D10)</f>
        <v>0</v>
      </c>
      <c r="K10" s="27" t="n">
        <f aca="false">IF(OR($B10="",$D10=""),0,'Delivery Plan'!K11*$D10)</f>
        <v>0</v>
      </c>
      <c r="L10" s="27" t="n">
        <f aca="false">SUM(E10:K10)</f>
        <v>0</v>
      </c>
    </row>
    <row r="11" customFormat="false" ht="15" hidden="false" customHeight="false" outlineLevel="0" collapsed="false">
      <c r="A11" s="15" t="n">
        <v>7</v>
      </c>
      <c r="B11" s="14" t="str">
        <f aca="false">'Delivery Plan'!B12</f>
        <v/>
      </c>
      <c r="C11" s="15" t="str">
        <f aca="false">'Delivery Plan'!C12</f>
        <v/>
      </c>
      <c r="D11" s="10" t="str">
        <f aca="false">'Pricing Schedule'!I16</f>
        <v/>
      </c>
      <c r="E11" s="27" t="n">
        <f aca="false">IF(OR($B11="",$D11=""),0,'Delivery Plan'!E12*$D11)</f>
        <v>0</v>
      </c>
      <c r="F11" s="27" t="n">
        <f aca="false">IF(OR($B11="",$D11=""),0,'Delivery Plan'!F12*$D11)</f>
        <v>0</v>
      </c>
      <c r="G11" s="27" t="n">
        <f aca="false">IF(OR($B11="",$D11=""),0,'Delivery Plan'!G12*$D11)</f>
        <v>0</v>
      </c>
      <c r="H11" s="27" t="n">
        <f aca="false">IF(OR($B11="",$D11=""),0,'Delivery Plan'!H12*$D11)</f>
        <v>0</v>
      </c>
      <c r="I11" s="27" t="n">
        <f aca="false">IF(OR($B11="",$D11=""),0,'Delivery Plan'!I12*$D11)</f>
        <v>0</v>
      </c>
      <c r="J11" s="27" t="n">
        <f aca="false">IF(OR($B11="",$D11=""),0,'Delivery Plan'!J12*$D11)</f>
        <v>0</v>
      </c>
      <c r="K11" s="27" t="n">
        <f aca="false">IF(OR($B11="",$D11=""),0,'Delivery Plan'!K12*$D11)</f>
        <v>0</v>
      </c>
      <c r="L11" s="27" t="n">
        <f aca="false">SUM(E11:K11)</f>
        <v>0</v>
      </c>
    </row>
    <row r="12" customFormat="false" ht="15" hidden="false" customHeight="false" outlineLevel="0" collapsed="false">
      <c r="A12" s="15" t="n">
        <v>8</v>
      </c>
      <c r="B12" s="14" t="str">
        <f aca="false">'Delivery Plan'!B13</f>
        <v/>
      </c>
      <c r="C12" s="15" t="str">
        <f aca="false">'Delivery Plan'!C13</f>
        <v/>
      </c>
      <c r="D12" s="10" t="str">
        <f aca="false">'Pricing Schedule'!I17</f>
        <v/>
      </c>
      <c r="E12" s="27" t="n">
        <f aca="false">IF(OR($B12="",$D12=""),0,'Delivery Plan'!E13*$D12)</f>
        <v>0</v>
      </c>
      <c r="F12" s="27" t="n">
        <f aca="false">IF(OR($B12="",$D12=""),0,'Delivery Plan'!F13*$D12)</f>
        <v>0</v>
      </c>
      <c r="G12" s="27" t="n">
        <f aca="false">IF(OR($B12="",$D12=""),0,'Delivery Plan'!G13*$D12)</f>
        <v>0</v>
      </c>
      <c r="H12" s="27" t="n">
        <f aca="false">IF(OR($B12="",$D12=""),0,'Delivery Plan'!H13*$D12)</f>
        <v>0</v>
      </c>
      <c r="I12" s="27" t="n">
        <f aca="false">IF(OR($B12="",$D12=""),0,'Delivery Plan'!I13*$D12)</f>
        <v>0</v>
      </c>
      <c r="J12" s="27" t="n">
        <f aca="false">IF(OR($B12="",$D12=""),0,'Delivery Plan'!J13*$D12)</f>
        <v>0</v>
      </c>
      <c r="K12" s="27" t="n">
        <f aca="false">IF(OR($B12="",$D12=""),0,'Delivery Plan'!K13*$D12)</f>
        <v>0</v>
      </c>
      <c r="L12" s="27" t="n">
        <f aca="false">SUM(E12:K12)</f>
        <v>0</v>
      </c>
    </row>
    <row r="13" customFormat="false" ht="15" hidden="false" customHeight="false" outlineLevel="0" collapsed="false">
      <c r="A13" s="15" t="n">
        <v>9</v>
      </c>
      <c r="B13" s="14" t="str">
        <f aca="false">'Delivery Plan'!B14</f>
        <v/>
      </c>
      <c r="C13" s="15" t="str">
        <f aca="false">'Delivery Plan'!C14</f>
        <v/>
      </c>
      <c r="D13" s="10" t="str">
        <f aca="false">'Pricing Schedule'!I18</f>
        <v/>
      </c>
      <c r="E13" s="27" t="n">
        <f aca="false">IF(OR($B13="",$D13=""),0,'Delivery Plan'!E14*$D13)</f>
        <v>0</v>
      </c>
      <c r="F13" s="27" t="n">
        <f aca="false">IF(OR($B13="",$D13=""),0,'Delivery Plan'!F14*$D13)</f>
        <v>0</v>
      </c>
      <c r="G13" s="27" t="n">
        <f aca="false">IF(OR($B13="",$D13=""),0,'Delivery Plan'!G14*$D13)</f>
        <v>0</v>
      </c>
      <c r="H13" s="27" t="n">
        <f aca="false">IF(OR($B13="",$D13=""),0,'Delivery Plan'!H14*$D13)</f>
        <v>0</v>
      </c>
      <c r="I13" s="27" t="n">
        <f aca="false">IF(OR($B13="",$D13=""),0,'Delivery Plan'!I14*$D13)</f>
        <v>0</v>
      </c>
      <c r="J13" s="27" t="n">
        <f aca="false">IF(OR($B13="",$D13=""),0,'Delivery Plan'!J14*$D13)</f>
        <v>0</v>
      </c>
      <c r="K13" s="27" t="n">
        <f aca="false">IF(OR($B13="",$D13=""),0,'Delivery Plan'!K14*$D13)</f>
        <v>0</v>
      </c>
      <c r="L13" s="27" t="n">
        <f aca="false">SUM(E13:K13)</f>
        <v>0</v>
      </c>
    </row>
    <row r="14" customFormat="false" ht="15" hidden="false" customHeight="false" outlineLevel="0" collapsed="false">
      <c r="A14" s="15" t="n">
        <v>10</v>
      </c>
      <c r="B14" s="14" t="str">
        <f aca="false">'Delivery Plan'!B15</f>
        <v/>
      </c>
      <c r="C14" s="15" t="str">
        <f aca="false">'Delivery Plan'!C15</f>
        <v/>
      </c>
      <c r="D14" s="10" t="str">
        <f aca="false">'Pricing Schedule'!I19</f>
        <v/>
      </c>
      <c r="E14" s="27" t="n">
        <f aca="false">IF(OR($B14="",$D14=""),0,'Delivery Plan'!E15*$D14)</f>
        <v>0</v>
      </c>
      <c r="F14" s="27" t="n">
        <f aca="false">IF(OR($B14="",$D14=""),0,'Delivery Plan'!F15*$D14)</f>
        <v>0</v>
      </c>
      <c r="G14" s="27" t="n">
        <f aca="false">IF(OR($B14="",$D14=""),0,'Delivery Plan'!G15*$D14)</f>
        <v>0</v>
      </c>
      <c r="H14" s="27" t="n">
        <f aca="false">IF(OR($B14="",$D14=""),0,'Delivery Plan'!H15*$D14)</f>
        <v>0</v>
      </c>
      <c r="I14" s="27" t="n">
        <f aca="false">IF(OR($B14="",$D14=""),0,'Delivery Plan'!I15*$D14)</f>
        <v>0</v>
      </c>
      <c r="J14" s="27" t="n">
        <f aca="false">IF(OR($B14="",$D14=""),0,'Delivery Plan'!J15*$D14)</f>
        <v>0</v>
      </c>
      <c r="K14" s="27" t="n">
        <f aca="false">IF(OR($B14="",$D14=""),0,'Delivery Plan'!K15*$D14)</f>
        <v>0</v>
      </c>
      <c r="L14" s="27" t="n">
        <f aca="false">SUM(E14:K14)</f>
        <v>0</v>
      </c>
    </row>
    <row r="15" customFormat="false" ht="15" hidden="false" customHeight="false" outlineLevel="0" collapsed="false">
      <c r="A15" s="15" t="n">
        <v>11</v>
      </c>
      <c r="B15" s="14" t="str">
        <f aca="false">'Delivery Plan'!B16</f>
        <v/>
      </c>
      <c r="C15" s="15" t="str">
        <f aca="false">'Delivery Plan'!C16</f>
        <v/>
      </c>
      <c r="D15" s="10" t="str">
        <f aca="false">'Pricing Schedule'!I20</f>
        <v/>
      </c>
      <c r="E15" s="27" t="n">
        <f aca="false">IF(OR($B15="",$D15=""),0,'Delivery Plan'!E16*$D15)</f>
        <v>0</v>
      </c>
      <c r="F15" s="27" t="n">
        <f aca="false">IF(OR($B15="",$D15=""),0,'Delivery Plan'!F16*$D15)</f>
        <v>0</v>
      </c>
      <c r="G15" s="27" t="n">
        <f aca="false">IF(OR($B15="",$D15=""),0,'Delivery Plan'!G16*$D15)</f>
        <v>0</v>
      </c>
      <c r="H15" s="27" t="n">
        <f aca="false">IF(OR($B15="",$D15=""),0,'Delivery Plan'!H16*$D15)</f>
        <v>0</v>
      </c>
      <c r="I15" s="27" t="n">
        <f aca="false">IF(OR($B15="",$D15=""),0,'Delivery Plan'!I16*$D15)</f>
        <v>0</v>
      </c>
      <c r="J15" s="27" t="n">
        <f aca="false">IF(OR($B15="",$D15=""),0,'Delivery Plan'!J16*$D15)</f>
        <v>0</v>
      </c>
      <c r="K15" s="27" t="n">
        <f aca="false">IF(OR($B15="",$D15=""),0,'Delivery Plan'!K16*$D15)</f>
        <v>0</v>
      </c>
      <c r="L15" s="27" t="n">
        <f aca="false">SUM(E15:K15)</f>
        <v>0</v>
      </c>
    </row>
    <row r="16" customFormat="false" ht="15" hidden="false" customHeight="false" outlineLevel="0" collapsed="false">
      <c r="A16" s="15" t="n">
        <v>12</v>
      </c>
      <c r="B16" s="14" t="str">
        <f aca="false">'Delivery Plan'!B17</f>
        <v/>
      </c>
      <c r="C16" s="15" t="str">
        <f aca="false">'Delivery Plan'!C17</f>
        <v/>
      </c>
      <c r="D16" s="10" t="str">
        <f aca="false">'Pricing Schedule'!I21</f>
        <v/>
      </c>
      <c r="E16" s="27" t="n">
        <f aca="false">IF(OR($B16="",$D16=""),0,'Delivery Plan'!E17*$D16)</f>
        <v>0</v>
      </c>
      <c r="F16" s="27" t="n">
        <f aca="false">IF(OR($B16="",$D16=""),0,'Delivery Plan'!F17*$D16)</f>
        <v>0</v>
      </c>
      <c r="G16" s="27" t="n">
        <f aca="false">IF(OR($B16="",$D16=""),0,'Delivery Plan'!G17*$D16)</f>
        <v>0</v>
      </c>
      <c r="H16" s="27" t="n">
        <f aca="false">IF(OR($B16="",$D16=""),0,'Delivery Plan'!H17*$D16)</f>
        <v>0</v>
      </c>
      <c r="I16" s="27" t="n">
        <f aca="false">IF(OR($B16="",$D16=""),0,'Delivery Plan'!I17*$D16)</f>
        <v>0</v>
      </c>
      <c r="J16" s="27" t="n">
        <f aca="false">IF(OR($B16="",$D16=""),0,'Delivery Plan'!J17*$D16)</f>
        <v>0</v>
      </c>
      <c r="K16" s="27" t="n">
        <f aca="false">IF(OR($B16="",$D16=""),0,'Delivery Plan'!K17*$D16)</f>
        <v>0</v>
      </c>
      <c r="L16" s="27" t="n">
        <f aca="false">SUM(E16:K16)</f>
        <v>0</v>
      </c>
    </row>
    <row r="17" customFormat="false" ht="15" hidden="false" customHeight="false" outlineLevel="0" collapsed="false">
      <c r="A17" s="15" t="n">
        <v>13</v>
      </c>
      <c r="B17" s="14" t="str">
        <f aca="false">'Delivery Plan'!B18</f>
        <v/>
      </c>
      <c r="C17" s="15" t="str">
        <f aca="false">'Delivery Plan'!C18</f>
        <v/>
      </c>
      <c r="D17" s="10" t="str">
        <f aca="false">'Pricing Schedule'!I22</f>
        <v/>
      </c>
      <c r="E17" s="27" t="n">
        <f aca="false">IF(OR($B17="",$D17=""),0,'Delivery Plan'!E18*$D17)</f>
        <v>0</v>
      </c>
      <c r="F17" s="27" t="n">
        <f aca="false">IF(OR($B17="",$D17=""),0,'Delivery Plan'!F18*$D17)</f>
        <v>0</v>
      </c>
      <c r="G17" s="27" t="n">
        <f aca="false">IF(OR($B17="",$D17=""),0,'Delivery Plan'!G18*$D17)</f>
        <v>0</v>
      </c>
      <c r="H17" s="27" t="n">
        <f aca="false">IF(OR($B17="",$D17=""),0,'Delivery Plan'!H18*$D17)</f>
        <v>0</v>
      </c>
      <c r="I17" s="27" t="n">
        <f aca="false">IF(OR($B17="",$D17=""),0,'Delivery Plan'!I18*$D17)</f>
        <v>0</v>
      </c>
      <c r="J17" s="27" t="n">
        <f aca="false">IF(OR($B17="",$D17=""),0,'Delivery Plan'!J18*$D17)</f>
        <v>0</v>
      </c>
      <c r="K17" s="27" t="n">
        <f aca="false">IF(OR($B17="",$D17=""),0,'Delivery Plan'!K18*$D17)</f>
        <v>0</v>
      </c>
      <c r="L17" s="27" t="n">
        <f aca="false">SUM(E17:K17)</f>
        <v>0</v>
      </c>
    </row>
    <row r="18" customFormat="false" ht="15" hidden="false" customHeight="false" outlineLevel="0" collapsed="false">
      <c r="A18" s="15" t="n">
        <v>14</v>
      </c>
      <c r="B18" s="14" t="str">
        <f aca="false">'Delivery Plan'!B19</f>
        <v/>
      </c>
      <c r="C18" s="15" t="str">
        <f aca="false">'Delivery Plan'!C19</f>
        <v/>
      </c>
      <c r="D18" s="10" t="str">
        <f aca="false">'Pricing Schedule'!I23</f>
        <v/>
      </c>
      <c r="E18" s="27" t="n">
        <f aca="false">IF(OR($B18="",$D18=""),0,'Delivery Plan'!E19*$D18)</f>
        <v>0</v>
      </c>
      <c r="F18" s="27" t="n">
        <f aca="false">IF(OR($B18="",$D18=""),0,'Delivery Plan'!F19*$D18)</f>
        <v>0</v>
      </c>
      <c r="G18" s="27" t="n">
        <f aca="false">IF(OR($B18="",$D18=""),0,'Delivery Plan'!G19*$D18)</f>
        <v>0</v>
      </c>
      <c r="H18" s="27" t="n">
        <f aca="false">IF(OR($B18="",$D18=""),0,'Delivery Plan'!H19*$D18)</f>
        <v>0</v>
      </c>
      <c r="I18" s="27" t="n">
        <f aca="false">IF(OR($B18="",$D18=""),0,'Delivery Plan'!I19*$D18)</f>
        <v>0</v>
      </c>
      <c r="J18" s="27" t="n">
        <f aca="false">IF(OR($B18="",$D18=""),0,'Delivery Plan'!J19*$D18)</f>
        <v>0</v>
      </c>
      <c r="K18" s="27" t="n">
        <f aca="false">IF(OR($B18="",$D18=""),0,'Delivery Plan'!K19*$D18)</f>
        <v>0</v>
      </c>
      <c r="L18" s="27" t="n">
        <f aca="false">SUM(E18:K18)</f>
        <v>0</v>
      </c>
    </row>
    <row r="19" customFormat="false" ht="15" hidden="false" customHeight="false" outlineLevel="0" collapsed="false">
      <c r="A19" s="15" t="n">
        <v>15</v>
      </c>
      <c r="B19" s="14" t="str">
        <f aca="false">'Delivery Plan'!B20</f>
        <v/>
      </c>
      <c r="C19" s="15" t="str">
        <f aca="false">'Delivery Plan'!C20</f>
        <v/>
      </c>
      <c r="D19" s="10" t="str">
        <f aca="false">'Pricing Schedule'!I24</f>
        <v/>
      </c>
      <c r="E19" s="27" t="n">
        <f aca="false">IF(OR($B19="",$D19=""),0,'Delivery Plan'!E20*$D19)</f>
        <v>0</v>
      </c>
      <c r="F19" s="27" t="n">
        <f aca="false">IF(OR($B19="",$D19=""),0,'Delivery Plan'!F20*$D19)</f>
        <v>0</v>
      </c>
      <c r="G19" s="27" t="n">
        <f aca="false">IF(OR($B19="",$D19=""),0,'Delivery Plan'!G20*$D19)</f>
        <v>0</v>
      </c>
      <c r="H19" s="27" t="n">
        <f aca="false">IF(OR($B19="",$D19=""),0,'Delivery Plan'!H20*$D19)</f>
        <v>0</v>
      </c>
      <c r="I19" s="27" t="n">
        <f aca="false">IF(OR($B19="",$D19=""),0,'Delivery Plan'!I20*$D19)</f>
        <v>0</v>
      </c>
      <c r="J19" s="27" t="n">
        <f aca="false">IF(OR($B19="",$D19=""),0,'Delivery Plan'!J20*$D19)</f>
        <v>0</v>
      </c>
      <c r="K19" s="27" t="n">
        <f aca="false">IF(OR($B19="",$D19=""),0,'Delivery Plan'!K20*$D19)</f>
        <v>0</v>
      </c>
      <c r="L19" s="27" t="n">
        <f aca="false">SUM(E19:K19)</f>
        <v>0</v>
      </c>
    </row>
    <row r="20" customFormat="false" ht="15" hidden="false" customHeight="false" outlineLevel="0" collapsed="false">
      <c r="A20" s="15" t="n">
        <v>16</v>
      </c>
      <c r="B20" s="14" t="str">
        <f aca="false">'Delivery Plan'!B21</f>
        <v/>
      </c>
      <c r="C20" s="15" t="str">
        <f aca="false">'Delivery Plan'!C21</f>
        <v/>
      </c>
      <c r="D20" s="10" t="str">
        <f aca="false">'Pricing Schedule'!I25</f>
        <v/>
      </c>
      <c r="E20" s="27" t="n">
        <f aca="false">IF(OR($B20="",$D20=""),0,'Delivery Plan'!E21*$D20)</f>
        <v>0</v>
      </c>
      <c r="F20" s="27" t="n">
        <f aca="false">IF(OR($B20="",$D20=""),0,'Delivery Plan'!F21*$D20)</f>
        <v>0</v>
      </c>
      <c r="G20" s="27" t="n">
        <f aca="false">IF(OR($B20="",$D20=""),0,'Delivery Plan'!G21*$D20)</f>
        <v>0</v>
      </c>
      <c r="H20" s="27" t="n">
        <f aca="false">IF(OR($B20="",$D20=""),0,'Delivery Plan'!H21*$D20)</f>
        <v>0</v>
      </c>
      <c r="I20" s="27" t="n">
        <f aca="false">IF(OR($B20="",$D20=""),0,'Delivery Plan'!I21*$D20)</f>
        <v>0</v>
      </c>
      <c r="J20" s="27" t="n">
        <f aca="false">IF(OR($B20="",$D20=""),0,'Delivery Plan'!J21*$D20)</f>
        <v>0</v>
      </c>
      <c r="K20" s="27" t="n">
        <f aca="false">IF(OR($B20="",$D20=""),0,'Delivery Plan'!K21*$D20)</f>
        <v>0</v>
      </c>
      <c r="L20" s="27" t="n">
        <f aca="false">SUM(E20:K20)</f>
        <v>0</v>
      </c>
    </row>
    <row r="21" customFormat="false" ht="15" hidden="false" customHeight="false" outlineLevel="0" collapsed="false">
      <c r="A21" s="15" t="n">
        <v>17</v>
      </c>
      <c r="B21" s="14" t="str">
        <f aca="false">'Delivery Plan'!B22</f>
        <v/>
      </c>
      <c r="C21" s="15" t="str">
        <f aca="false">'Delivery Plan'!C22</f>
        <v/>
      </c>
      <c r="D21" s="10" t="str">
        <f aca="false">'Pricing Schedule'!I26</f>
        <v/>
      </c>
      <c r="E21" s="27" t="n">
        <f aca="false">IF(OR($B21="",$D21=""),0,'Delivery Plan'!E22*$D21)</f>
        <v>0</v>
      </c>
      <c r="F21" s="27" t="n">
        <f aca="false">IF(OR($B21="",$D21=""),0,'Delivery Plan'!F22*$D21)</f>
        <v>0</v>
      </c>
      <c r="G21" s="27" t="n">
        <f aca="false">IF(OR($B21="",$D21=""),0,'Delivery Plan'!G22*$D21)</f>
        <v>0</v>
      </c>
      <c r="H21" s="27" t="n">
        <f aca="false">IF(OR($B21="",$D21=""),0,'Delivery Plan'!H22*$D21)</f>
        <v>0</v>
      </c>
      <c r="I21" s="27" t="n">
        <f aca="false">IF(OR($B21="",$D21=""),0,'Delivery Plan'!I22*$D21)</f>
        <v>0</v>
      </c>
      <c r="J21" s="27" t="n">
        <f aca="false">IF(OR($B21="",$D21=""),0,'Delivery Plan'!J22*$D21)</f>
        <v>0</v>
      </c>
      <c r="K21" s="27" t="n">
        <f aca="false">IF(OR($B21="",$D21=""),0,'Delivery Plan'!K22*$D21)</f>
        <v>0</v>
      </c>
      <c r="L21" s="27" t="n">
        <f aca="false">SUM(E21:K21)</f>
        <v>0</v>
      </c>
    </row>
    <row r="22" customFormat="false" ht="15" hidden="false" customHeight="false" outlineLevel="0" collapsed="false">
      <c r="A22" s="15" t="n">
        <v>18</v>
      </c>
      <c r="B22" s="14" t="str">
        <f aca="false">'Delivery Plan'!B23</f>
        <v/>
      </c>
      <c r="C22" s="15" t="str">
        <f aca="false">'Delivery Plan'!C23</f>
        <v/>
      </c>
      <c r="D22" s="10" t="str">
        <f aca="false">'Pricing Schedule'!I27</f>
        <v/>
      </c>
      <c r="E22" s="27" t="n">
        <f aca="false">IF(OR($B22="",$D22=""),0,'Delivery Plan'!E23*$D22)</f>
        <v>0</v>
      </c>
      <c r="F22" s="27" t="n">
        <f aca="false">IF(OR($B22="",$D22=""),0,'Delivery Plan'!F23*$D22)</f>
        <v>0</v>
      </c>
      <c r="G22" s="27" t="n">
        <f aca="false">IF(OR($B22="",$D22=""),0,'Delivery Plan'!G23*$D22)</f>
        <v>0</v>
      </c>
      <c r="H22" s="27" t="n">
        <f aca="false">IF(OR($B22="",$D22=""),0,'Delivery Plan'!H23*$D22)</f>
        <v>0</v>
      </c>
      <c r="I22" s="27" t="n">
        <f aca="false">IF(OR($B22="",$D22=""),0,'Delivery Plan'!I23*$D22)</f>
        <v>0</v>
      </c>
      <c r="J22" s="27" t="n">
        <f aca="false">IF(OR($B22="",$D22=""),0,'Delivery Plan'!J23*$D22)</f>
        <v>0</v>
      </c>
      <c r="K22" s="27" t="n">
        <f aca="false">IF(OR($B22="",$D22=""),0,'Delivery Plan'!K23*$D22)</f>
        <v>0</v>
      </c>
      <c r="L22" s="27" t="n">
        <f aca="false">SUM(E22:K22)</f>
        <v>0</v>
      </c>
    </row>
    <row r="23" customFormat="false" ht="15" hidden="false" customHeight="false" outlineLevel="0" collapsed="false">
      <c r="A23" s="15" t="n">
        <v>19</v>
      </c>
      <c r="B23" s="14" t="str">
        <f aca="false">'Delivery Plan'!B24</f>
        <v/>
      </c>
      <c r="C23" s="15" t="str">
        <f aca="false">'Delivery Plan'!C24</f>
        <v/>
      </c>
      <c r="D23" s="10" t="str">
        <f aca="false">'Pricing Schedule'!I28</f>
        <v/>
      </c>
      <c r="E23" s="27" t="n">
        <f aca="false">IF(OR($B23="",$D23=""),0,'Delivery Plan'!E24*$D23)</f>
        <v>0</v>
      </c>
      <c r="F23" s="27" t="n">
        <f aca="false">IF(OR($B23="",$D23=""),0,'Delivery Plan'!F24*$D23)</f>
        <v>0</v>
      </c>
      <c r="G23" s="27" t="n">
        <f aca="false">IF(OR($B23="",$D23=""),0,'Delivery Plan'!G24*$D23)</f>
        <v>0</v>
      </c>
      <c r="H23" s="27" t="n">
        <f aca="false">IF(OR($B23="",$D23=""),0,'Delivery Plan'!H24*$D23)</f>
        <v>0</v>
      </c>
      <c r="I23" s="27" t="n">
        <f aca="false">IF(OR($B23="",$D23=""),0,'Delivery Plan'!I24*$D23)</f>
        <v>0</v>
      </c>
      <c r="J23" s="27" t="n">
        <f aca="false">IF(OR($B23="",$D23=""),0,'Delivery Plan'!J24*$D23)</f>
        <v>0</v>
      </c>
      <c r="K23" s="27" t="n">
        <f aca="false">IF(OR($B23="",$D23=""),0,'Delivery Plan'!K24*$D23)</f>
        <v>0</v>
      </c>
      <c r="L23" s="27" t="n">
        <f aca="false">SUM(E23:K23)</f>
        <v>0</v>
      </c>
    </row>
    <row r="24" customFormat="false" ht="15" hidden="false" customHeight="false" outlineLevel="0" collapsed="false">
      <c r="A24" s="15" t="n">
        <v>20</v>
      </c>
      <c r="B24" s="14" t="str">
        <f aca="false">'Delivery Plan'!B25</f>
        <v/>
      </c>
      <c r="C24" s="15" t="str">
        <f aca="false">'Delivery Plan'!C25</f>
        <v/>
      </c>
      <c r="D24" s="10" t="str">
        <f aca="false">'Pricing Schedule'!I29</f>
        <v/>
      </c>
      <c r="E24" s="27" t="n">
        <f aca="false">IF(OR($B24="",$D24=""),0,'Delivery Plan'!E25*$D24)</f>
        <v>0</v>
      </c>
      <c r="F24" s="27" t="n">
        <f aca="false">IF(OR($B24="",$D24=""),0,'Delivery Plan'!F25*$D24)</f>
        <v>0</v>
      </c>
      <c r="G24" s="27" t="n">
        <f aca="false">IF(OR($B24="",$D24=""),0,'Delivery Plan'!G25*$D24)</f>
        <v>0</v>
      </c>
      <c r="H24" s="27" t="n">
        <f aca="false">IF(OR($B24="",$D24=""),0,'Delivery Plan'!H25*$D24)</f>
        <v>0</v>
      </c>
      <c r="I24" s="27" t="n">
        <f aca="false">IF(OR($B24="",$D24=""),0,'Delivery Plan'!I25*$D24)</f>
        <v>0</v>
      </c>
      <c r="J24" s="27" t="n">
        <f aca="false">IF(OR($B24="",$D24=""),0,'Delivery Plan'!J25*$D24)</f>
        <v>0</v>
      </c>
      <c r="K24" s="27" t="n">
        <f aca="false">IF(OR($B24="",$D24=""),0,'Delivery Plan'!K25*$D24)</f>
        <v>0</v>
      </c>
      <c r="L24" s="27" t="n">
        <f aca="false">SUM(E24:K24)</f>
        <v>0</v>
      </c>
    </row>
    <row r="25" customFormat="false" ht="15" hidden="false" customHeight="false" outlineLevel="0" collapsed="false">
      <c r="A25" s="15" t="n">
        <v>21</v>
      </c>
      <c r="B25" s="14" t="str">
        <f aca="false">'Delivery Plan'!B26</f>
        <v/>
      </c>
      <c r="C25" s="15" t="str">
        <f aca="false">'Delivery Plan'!C26</f>
        <v/>
      </c>
      <c r="D25" s="10" t="str">
        <f aca="false">'Pricing Schedule'!I30</f>
        <v/>
      </c>
      <c r="E25" s="27" t="n">
        <f aca="false">IF(OR($B25="",$D25=""),0,'Delivery Plan'!E26*$D25)</f>
        <v>0</v>
      </c>
      <c r="F25" s="27" t="n">
        <f aca="false">IF(OR($B25="",$D25=""),0,'Delivery Plan'!F26*$D25)</f>
        <v>0</v>
      </c>
      <c r="G25" s="27" t="n">
        <f aca="false">IF(OR($B25="",$D25=""),0,'Delivery Plan'!G26*$D25)</f>
        <v>0</v>
      </c>
      <c r="H25" s="27" t="n">
        <f aca="false">IF(OR($B25="",$D25=""),0,'Delivery Plan'!H26*$D25)</f>
        <v>0</v>
      </c>
      <c r="I25" s="27" t="n">
        <f aca="false">IF(OR($B25="",$D25=""),0,'Delivery Plan'!I26*$D25)</f>
        <v>0</v>
      </c>
      <c r="J25" s="27" t="n">
        <f aca="false">IF(OR($B25="",$D25=""),0,'Delivery Plan'!J26*$D25)</f>
        <v>0</v>
      </c>
      <c r="K25" s="27" t="n">
        <f aca="false">IF(OR($B25="",$D25=""),0,'Delivery Plan'!K26*$D25)</f>
        <v>0</v>
      </c>
      <c r="L25" s="27" t="n">
        <f aca="false">SUM(E25:K25)</f>
        <v>0</v>
      </c>
    </row>
    <row r="26" customFormat="false" ht="15" hidden="false" customHeight="false" outlineLevel="0" collapsed="false">
      <c r="A26" s="15" t="n">
        <v>22</v>
      </c>
      <c r="B26" s="14" t="str">
        <f aca="false">'Delivery Plan'!B27</f>
        <v/>
      </c>
      <c r="C26" s="15" t="str">
        <f aca="false">'Delivery Plan'!C27</f>
        <v/>
      </c>
      <c r="D26" s="10" t="str">
        <f aca="false">'Pricing Schedule'!I31</f>
        <v/>
      </c>
      <c r="E26" s="27" t="n">
        <f aca="false">IF(OR($B26="",$D26=""),0,'Delivery Plan'!E27*$D26)</f>
        <v>0</v>
      </c>
      <c r="F26" s="27" t="n">
        <f aca="false">IF(OR($B26="",$D26=""),0,'Delivery Plan'!F27*$D26)</f>
        <v>0</v>
      </c>
      <c r="G26" s="27" t="n">
        <f aca="false">IF(OR($B26="",$D26=""),0,'Delivery Plan'!G27*$D26)</f>
        <v>0</v>
      </c>
      <c r="H26" s="27" t="n">
        <f aca="false">IF(OR($B26="",$D26=""),0,'Delivery Plan'!H27*$D26)</f>
        <v>0</v>
      </c>
      <c r="I26" s="27" t="n">
        <f aca="false">IF(OR($B26="",$D26=""),0,'Delivery Plan'!I27*$D26)</f>
        <v>0</v>
      </c>
      <c r="J26" s="27" t="n">
        <f aca="false">IF(OR($B26="",$D26=""),0,'Delivery Plan'!J27*$D26)</f>
        <v>0</v>
      </c>
      <c r="K26" s="27" t="n">
        <f aca="false">IF(OR($B26="",$D26=""),0,'Delivery Plan'!K27*$D26)</f>
        <v>0</v>
      </c>
      <c r="L26" s="27" t="n">
        <f aca="false">SUM(E26:K26)</f>
        <v>0</v>
      </c>
    </row>
    <row r="27" customFormat="false" ht="15" hidden="false" customHeight="false" outlineLevel="0" collapsed="false">
      <c r="A27" s="15" t="n">
        <v>23</v>
      </c>
      <c r="B27" s="14" t="str">
        <f aca="false">'Delivery Plan'!B28</f>
        <v/>
      </c>
      <c r="C27" s="15" t="str">
        <f aca="false">'Delivery Plan'!C28</f>
        <v/>
      </c>
      <c r="D27" s="10" t="str">
        <f aca="false">'Pricing Schedule'!I32</f>
        <v/>
      </c>
      <c r="E27" s="27" t="n">
        <f aca="false">IF(OR($B27="",$D27=""),0,'Delivery Plan'!E28*$D27)</f>
        <v>0</v>
      </c>
      <c r="F27" s="27" t="n">
        <f aca="false">IF(OR($B27="",$D27=""),0,'Delivery Plan'!F28*$D27)</f>
        <v>0</v>
      </c>
      <c r="G27" s="27" t="n">
        <f aca="false">IF(OR($B27="",$D27=""),0,'Delivery Plan'!G28*$D27)</f>
        <v>0</v>
      </c>
      <c r="H27" s="27" t="n">
        <f aca="false">IF(OR($B27="",$D27=""),0,'Delivery Plan'!H28*$D27)</f>
        <v>0</v>
      </c>
      <c r="I27" s="27" t="n">
        <f aca="false">IF(OR($B27="",$D27=""),0,'Delivery Plan'!I28*$D27)</f>
        <v>0</v>
      </c>
      <c r="J27" s="27" t="n">
        <f aca="false">IF(OR($B27="",$D27=""),0,'Delivery Plan'!J28*$D27)</f>
        <v>0</v>
      </c>
      <c r="K27" s="27" t="n">
        <f aca="false">IF(OR($B27="",$D27=""),0,'Delivery Plan'!K28*$D27)</f>
        <v>0</v>
      </c>
      <c r="L27" s="27" t="n">
        <f aca="false">SUM(E27:K27)</f>
        <v>0</v>
      </c>
    </row>
    <row r="28" customFormat="false" ht="15" hidden="false" customHeight="false" outlineLevel="0" collapsed="false">
      <c r="A28" s="15" t="n">
        <v>24</v>
      </c>
      <c r="B28" s="14" t="str">
        <f aca="false">'Delivery Plan'!B29</f>
        <v/>
      </c>
      <c r="C28" s="15" t="str">
        <f aca="false">'Delivery Plan'!C29</f>
        <v/>
      </c>
      <c r="D28" s="10" t="str">
        <f aca="false">'Pricing Schedule'!I33</f>
        <v/>
      </c>
      <c r="E28" s="27" t="n">
        <f aca="false">IF(OR($B28="",$D28=""),0,'Delivery Plan'!E29*$D28)</f>
        <v>0</v>
      </c>
      <c r="F28" s="27" t="n">
        <f aca="false">IF(OR($B28="",$D28=""),0,'Delivery Plan'!F29*$D28)</f>
        <v>0</v>
      </c>
      <c r="G28" s="27" t="n">
        <f aca="false">IF(OR($B28="",$D28=""),0,'Delivery Plan'!G29*$D28)</f>
        <v>0</v>
      </c>
      <c r="H28" s="27" t="n">
        <f aca="false">IF(OR($B28="",$D28=""),0,'Delivery Plan'!H29*$D28)</f>
        <v>0</v>
      </c>
      <c r="I28" s="27" t="n">
        <f aca="false">IF(OR($B28="",$D28=""),0,'Delivery Plan'!I29*$D28)</f>
        <v>0</v>
      </c>
      <c r="J28" s="27" t="n">
        <f aca="false">IF(OR($B28="",$D28=""),0,'Delivery Plan'!J29*$D28)</f>
        <v>0</v>
      </c>
      <c r="K28" s="27" t="n">
        <f aca="false">IF(OR($B28="",$D28=""),0,'Delivery Plan'!K29*$D28)</f>
        <v>0</v>
      </c>
      <c r="L28" s="27" t="n">
        <f aca="false">SUM(E28:K28)</f>
        <v>0</v>
      </c>
    </row>
    <row r="29" customFormat="false" ht="15" hidden="false" customHeight="false" outlineLevel="0" collapsed="false">
      <c r="A29" s="15" t="n">
        <v>25</v>
      </c>
      <c r="B29" s="14" t="str">
        <f aca="false">'Delivery Plan'!B30</f>
        <v/>
      </c>
      <c r="C29" s="15" t="str">
        <f aca="false">'Delivery Plan'!C30</f>
        <v/>
      </c>
      <c r="D29" s="10" t="str">
        <f aca="false">'Pricing Schedule'!I34</f>
        <v/>
      </c>
      <c r="E29" s="27" t="n">
        <f aca="false">IF(OR($B29="",$D29=""),0,'Delivery Plan'!E30*$D29)</f>
        <v>0</v>
      </c>
      <c r="F29" s="27" t="n">
        <f aca="false">IF(OR($B29="",$D29=""),0,'Delivery Plan'!F30*$D29)</f>
        <v>0</v>
      </c>
      <c r="G29" s="27" t="n">
        <f aca="false">IF(OR($B29="",$D29=""),0,'Delivery Plan'!G30*$D29)</f>
        <v>0</v>
      </c>
      <c r="H29" s="27" t="n">
        <f aca="false">IF(OR($B29="",$D29=""),0,'Delivery Plan'!H30*$D29)</f>
        <v>0</v>
      </c>
      <c r="I29" s="27" t="n">
        <f aca="false">IF(OR($B29="",$D29=""),0,'Delivery Plan'!I30*$D29)</f>
        <v>0</v>
      </c>
      <c r="J29" s="27" t="n">
        <f aca="false">IF(OR($B29="",$D29=""),0,'Delivery Plan'!J30*$D29)</f>
        <v>0</v>
      </c>
      <c r="K29" s="27" t="n">
        <f aca="false">IF(OR($B29="",$D29=""),0,'Delivery Plan'!K30*$D29)</f>
        <v>0</v>
      </c>
      <c r="L29" s="27" t="n">
        <f aca="false">SUM(E29:K29)</f>
        <v>0</v>
      </c>
    </row>
    <row r="30" customFormat="false" ht="15" hidden="false" customHeight="false" outlineLevel="0" collapsed="false">
      <c r="A30" s="15" t="n">
        <v>26</v>
      </c>
      <c r="B30" s="14" t="str">
        <f aca="false">'Delivery Plan'!B31</f>
        <v/>
      </c>
      <c r="C30" s="15" t="str">
        <f aca="false">'Delivery Plan'!C31</f>
        <v/>
      </c>
      <c r="D30" s="10" t="str">
        <f aca="false">'Pricing Schedule'!I35</f>
        <v/>
      </c>
      <c r="E30" s="27" t="n">
        <f aca="false">IF(OR($B30="",$D30=""),0,'Delivery Plan'!E31*$D30)</f>
        <v>0</v>
      </c>
      <c r="F30" s="27" t="n">
        <f aca="false">IF(OR($B30="",$D30=""),0,'Delivery Plan'!F31*$D30)</f>
        <v>0</v>
      </c>
      <c r="G30" s="27" t="n">
        <f aca="false">IF(OR($B30="",$D30=""),0,'Delivery Plan'!G31*$D30)</f>
        <v>0</v>
      </c>
      <c r="H30" s="27" t="n">
        <f aca="false">IF(OR($B30="",$D30=""),0,'Delivery Plan'!H31*$D30)</f>
        <v>0</v>
      </c>
      <c r="I30" s="27" t="n">
        <f aca="false">IF(OR($B30="",$D30=""),0,'Delivery Plan'!I31*$D30)</f>
        <v>0</v>
      </c>
      <c r="J30" s="27" t="n">
        <f aca="false">IF(OR($B30="",$D30=""),0,'Delivery Plan'!J31*$D30)</f>
        <v>0</v>
      </c>
      <c r="K30" s="27" t="n">
        <f aca="false">IF(OR($B30="",$D30=""),0,'Delivery Plan'!K31*$D30)</f>
        <v>0</v>
      </c>
      <c r="L30" s="27" t="n">
        <f aca="false">SUM(E30:K30)</f>
        <v>0</v>
      </c>
    </row>
    <row r="31" customFormat="false" ht="15" hidden="false" customHeight="false" outlineLevel="0" collapsed="false">
      <c r="A31" s="15" t="n">
        <v>27</v>
      </c>
      <c r="B31" s="14" t="str">
        <f aca="false">'Delivery Plan'!B32</f>
        <v/>
      </c>
      <c r="C31" s="15" t="str">
        <f aca="false">'Delivery Plan'!C32</f>
        <v/>
      </c>
      <c r="D31" s="10" t="str">
        <f aca="false">'Pricing Schedule'!I36</f>
        <v/>
      </c>
      <c r="E31" s="27" t="n">
        <f aca="false">IF(OR($B31="",$D31=""),0,'Delivery Plan'!E32*$D31)</f>
        <v>0</v>
      </c>
      <c r="F31" s="27" t="n">
        <f aca="false">IF(OR($B31="",$D31=""),0,'Delivery Plan'!F32*$D31)</f>
        <v>0</v>
      </c>
      <c r="G31" s="27" t="n">
        <f aca="false">IF(OR($B31="",$D31=""),0,'Delivery Plan'!G32*$D31)</f>
        <v>0</v>
      </c>
      <c r="H31" s="27" t="n">
        <f aca="false">IF(OR($B31="",$D31=""),0,'Delivery Plan'!H32*$D31)</f>
        <v>0</v>
      </c>
      <c r="I31" s="27" t="n">
        <f aca="false">IF(OR($B31="",$D31=""),0,'Delivery Plan'!I32*$D31)</f>
        <v>0</v>
      </c>
      <c r="J31" s="27" t="n">
        <f aca="false">IF(OR($B31="",$D31=""),0,'Delivery Plan'!J32*$D31)</f>
        <v>0</v>
      </c>
      <c r="K31" s="27" t="n">
        <f aca="false">IF(OR($B31="",$D31=""),0,'Delivery Plan'!K32*$D31)</f>
        <v>0</v>
      </c>
      <c r="L31" s="27" t="n">
        <f aca="false">SUM(E31:K31)</f>
        <v>0</v>
      </c>
    </row>
    <row r="32" customFormat="false" ht="15" hidden="false" customHeight="false" outlineLevel="0" collapsed="false">
      <c r="A32" s="15" t="n">
        <v>28</v>
      </c>
      <c r="B32" s="14" t="str">
        <f aca="false">'Delivery Plan'!B33</f>
        <v/>
      </c>
      <c r="C32" s="15" t="str">
        <f aca="false">'Delivery Plan'!C33</f>
        <v/>
      </c>
      <c r="D32" s="10" t="str">
        <f aca="false">'Pricing Schedule'!I37</f>
        <v/>
      </c>
      <c r="E32" s="27" t="n">
        <f aca="false">IF(OR($B32="",$D32=""),0,'Delivery Plan'!E33*$D32)</f>
        <v>0</v>
      </c>
      <c r="F32" s="27" t="n">
        <f aca="false">IF(OR($B32="",$D32=""),0,'Delivery Plan'!F33*$D32)</f>
        <v>0</v>
      </c>
      <c r="G32" s="27" t="n">
        <f aca="false">IF(OR($B32="",$D32=""),0,'Delivery Plan'!G33*$D32)</f>
        <v>0</v>
      </c>
      <c r="H32" s="27" t="n">
        <f aca="false">IF(OR($B32="",$D32=""),0,'Delivery Plan'!H33*$D32)</f>
        <v>0</v>
      </c>
      <c r="I32" s="27" t="n">
        <f aca="false">IF(OR($B32="",$D32=""),0,'Delivery Plan'!I33*$D32)</f>
        <v>0</v>
      </c>
      <c r="J32" s="27" t="n">
        <f aca="false">IF(OR($B32="",$D32=""),0,'Delivery Plan'!J33*$D32)</f>
        <v>0</v>
      </c>
      <c r="K32" s="27" t="n">
        <f aca="false">IF(OR($B32="",$D32=""),0,'Delivery Plan'!K33*$D32)</f>
        <v>0</v>
      </c>
      <c r="L32" s="27" t="n">
        <f aca="false">SUM(E32:K32)</f>
        <v>0</v>
      </c>
    </row>
    <row r="33" customFormat="false" ht="15" hidden="false" customHeight="false" outlineLevel="0" collapsed="false">
      <c r="A33" s="15" t="n">
        <v>29</v>
      </c>
      <c r="B33" s="14" t="str">
        <f aca="false">'Delivery Plan'!B34</f>
        <v/>
      </c>
      <c r="C33" s="15" t="str">
        <f aca="false">'Delivery Plan'!C34</f>
        <v/>
      </c>
      <c r="D33" s="10" t="str">
        <f aca="false">'Pricing Schedule'!I38</f>
        <v/>
      </c>
      <c r="E33" s="27" t="n">
        <f aca="false">IF(OR($B33="",$D33=""),0,'Delivery Plan'!E34*$D33)</f>
        <v>0</v>
      </c>
      <c r="F33" s="27" t="n">
        <f aca="false">IF(OR($B33="",$D33=""),0,'Delivery Plan'!F34*$D33)</f>
        <v>0</v>
      </c>
      <c r="G33" s="27" t="n">
        <f aca="false">IF(OR($B33="",$D33=""),0,'Delivery Plan'!G34*$D33)</f>
        <v>0</v>
      </c>
      <c r="H33" s="27" t="n">
        <f aca="false">IF(OR($B33="",$D33=""),0,'Delivery Plan'!H34*$D33)</f>
        <v>0</v>
      </c>
      <c r="I33" s="27" t="n">
        <f aca="false">IF(OR($B33="",$D33=""),0,'Delivery Plan'!I34*$D33)</f>
        <v>0</v>
      </c>
      <c r="J33" s="27" t="n">
        <f aca="false">IF(OR($B33="",$D33=""),0,'Delivery Plan'!J34*$D33)</f>
        <v>0</v>
      </c>
      <c r="K33" s="27" t="n">
        <f aca="false">IF(OR($B33="",$D33=""),0,'Delivery Plan'!K34*$D33)</f>
        <v>0</v>
      </c>
      <c r="L33" s="27" t="n">
        <f aca="false">SUM(E33:K33)</f>
        <v>0</v>
      </c>
    </row>
    <row r="34" customFormat="false" ht="15" hidden="false" customHeight="false" outlineLevel="0" collapsed="false">
      <c r="B34" s="17" t="s">
        <v>160</v>
      </c>
      <c r="E34" s="28" t="n">
        <f aca="false">SUM(E5:E33)</f>
        <v>0</v>
      </c>
      <c r="F34" s="28" t="n">
        <f aca="false">SUM(F5:F33)</f>
        <v>0</v>
      </c>
      <c r="G34" s="28" t="n">
        <f aca="false">SUM(G5:G33)</f>
        <v>0</v>
      </c>
      <c r="H34" s="28" t="n">
        <f aca="false">SUM(H5:H33)</f>
        <v>0</v>
      </c>
      <c r="I34" s="28" t="n">
        <f aca="false">SUM(I5:I33)</f>
        <v>0</v>
      </c>
      <c r="J34" s="28" t="n">
        <f aca="false">SUM(J5:J33)</f>
        <v>0</v>
      </c>
      <c r="K34" s="28" t="n">
        <f aca="false">SUM(K5:K33)</f>
        <v>0</v>
      </c>
      <c r="L34" s="28" t="n">
        <f aca="false">SUM(L5:L33)</f>
        <v>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0B050"/>
    <pageSetUpPr fitToPage="true"/>
  </sheetPr>
  <dimension ref="A1:C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6"/>
    <col collapsed="false" customWidth="true" hidden="false" outlineLevel="0" max="3" min="2" style="0" width="44"/>
  </cols>
  <sheetData>
    <row r="1" customFormat="false" ht="17.35" hidden="false" customHeight="false" outlineLevel="0" collapsed="false">
      <c r="A1" s="1" t="s">
        <v>161</v>
      </c>
    </row>
    <row r="2" customFormat="false" ht="15" hidden="false" customHeight="false" outlineLevel="0" collapsed="false">
      <c r="A2" s="2" t="s">
        <v>162</v>
      </c>
    </row>
    <row r="4" customFormat="false" ht="21.75" hidden="false" customHeight="true" outlineLevel="0" collapsed="false">
      <c r="A4" s="6" t="s">
        <v>24</v>
      </c>
      <c r="B4" s="6" t="s">
        <v>163</v>
      </c>
      <c r="C4" s="6" t="s">
        <v>164</v>
      </c>
    </row>
    <row r="5" customFormat="false" ht="30" hidden="false" customHeight="true" outlineLevel="0" collapsed="false">
      <c r="A5" s="7" t="s">
        <v>165</v>
      </c>
      <c r="B5" s="15" t="str">
        <f aca="false">IF('Provider Information'!B4="","",'Provider Information'!B4)</f>
        <v/>
      </c>
      <c r="C5" s="29"/>
    </row>
    <row r="6" customFormat="false" ht="30" hidden="false" customHeight="true" outlineLevel="0" collapsed="false">
      <c r="A6" s="7" t="s">
        <v>166</v>
      </c>
      <c r="B6" s="30" t="n">
        <f aca="false">'Pricing Schedule'!C56</f>
        <v>0</v>
      </c>
      <c r="C6" s="29" t="s">
        <v>167</v>
      </c>
    </row>
    <row r="7" customFormat="false" ht="30" hidden="false" customHeight="true" outlineLevel="0" collapsed="false">
      <c r="A7" s="7" t="s">
        <v>45</v>
      </c>
      <c r="B7" s="30" t="n">
        <f aca="false">'Pricing Schedule'!C5</f>
        <v>351670</v>
      </c>
      <c r="C7" s="29" t="s">
        <v>168</v>
      </c>
    </row>
    <row r="8" customFormat="false" ht="30" hidden="false" customHeight="true" outlineLevel="0" collapsed="false">
      <c r="A8" s="7" t="s">
        <v>169</v>
      </c>
      <c r="B8" s="30" t="n">
        <f aca="false">'Pricing Schedule'!C7</f>
        <v>87917.5</v>
      </c>
      <c r="C8" s="29" t="s">
        <v>170</v>
      </c>
    </row>
    <row r="9" customFormat="false" ht="30" hidden="false" customHeight="true" outlineLevel="0" collapsed="false">
      <c r="A9" s="7" t="s">
        <v>171</v>
      </c>
      <c r="B9" s="15" t="str">
        <f aca="false">IF(B6&lt;=B7,"OK","Over funding available")</f>
        <v>OK</v>
      </c>
      <c r="C9" s="29"/>
    </row>
    <row r="10" customFormat="false" ht="30" hidden="false" customHeight="true" outlineLevel="0" collapsed="false">
      <c r="A10" s="7" t="s">
        <v>172</v>
      </c>
      <c r="B10" s="15" t="str">
        <f aca="false">IF(B6&gt;=B8,"OK","Below indicative minimum — confirm with College")</f>
        <v>Below indicative minimum — confirm with College</v>
      </c>
      <c r="C10" s="29" t="s">
        <v>173</v>
      </c>
    </row>
    <row r="11" customFormat="false" ht="30" hidden="false" customHeight="true" outlineLevel="0" collapsed="false">
      <c r="A11" s="7" t="s">
        <v>174</v>
      </c>
      <c r="B11" s="15" t="str">
        <f aca="false">IF(COUNTIF('Pricing Schedule'!P10:P39,"Level 2/3 only")=0,"OK","Level 1 or missing level entered")</f>
        <v>OK</v>
      </c>
      <c r="C11" s="29" t="s">
        <v>175</v>
      </c>
    </row>
    <row r="12" customFormat="false" ht="30" hidden="false" customHeight="true" outlineLevel="0" collapsed="false">
      <c r="A12" s="7" t="s">
        <v>176</v>
      </c>
      <c r="B12" s="15" t="str">
        <f aca="false">IF(COUNTIF('Delivery Plan'!M6:M34,"Starts ≠ learners")=0,"OK","Review Delivery Plan starts")</f>
        <v>OK</v>
      </c>
      <c r="C12" s="29"/>
    </row>
    <row r="13" customFormat="false" ht="30" hidden="false" customHeight="true" outlineLevel="0" collapsed="false">
      <c r="A13" s="7" t="s">
        <v>177</v>
      </c>
      <c r="B13" s="15" t="str">
        <f aca="false">IF(COUNTIF('Delivery Plan'!T6:T34,"Area ≠ learners")=0,"OK","Review Delivery Plan areas")</f>
        <v>OK</v>
      </c>
      <c r="C13" s="29"/>
    </row>
    <row r="14" customFormat="false" ht="30" hidden="false" customHeight="true" outlineLevel="0" collapsed="false">
      <c r="A14" s="7" t="s">
        <v>178</v>
      </c>
      <c r="B14" s="15" t="str">
        <f aca="false">IF(ROUND('Funding Profile'!L34-'Pricing Schedule'!C54,2)=0,"OK","Profile differs from aim cost — starts incomplete")</f>
        <v>OK</v>
      </c>
      <c r="C14" s="29"/>
    </row>
    <row r="15" customFormat="false" ht="30" hidden="false" customHeight="true" outlineLevel="0" collapsed="false">
      <c r="A15" s="7" t="s">
        <v>179</v>
      </c>
      <c r="B15" s="15" t="n">
        <f aca="false">COUNTA('Pricing Schedule'!D10:D39)</f>
        <v>0</v>
      </c>
      <c r="C15" s="29"/>
    </row>
    <row r="16" customFormat="false" ht="30" hidden="false" customHeight="true" outlineLevel="0" collapsed="false">
      <c r="A16" s="7" t="s">
        <v>180</v>
      </c>
      <c r="B16" s="15" t="n">
        <f aca="false">SUMIF('Pricing Schedule'!E10:E39,2,'Pricing Schedule'!J10:J39)</f>
        <v>0</v>
      </c>
      <c r="C16" s="29"/>
    </row>
    <row r="17" customFormat="false" ht="30" hidden="false" customHeight="true" outlineLevel="0" collapsed="false">
      <c r="A17" s="7" t="s">
        <v>181</v>
      </c>
      <c r="B17" s="15" t="n">
        <f aca="false">SUMIF('Pricing Schedule'!E10:E39,3,'Pricing Schedule'!J10:J39)</f>
        <v>0</v>
      </c>
      <c r="C17" s="29"/>
    </row>
    <row r="18" customFormat="false" ht="30" hidden="false" customHeight="true" outlineLevel="0" collapsed="false">
      <c r="A18" s="7" t="s">
        <v>182</v>
      </c>
      <c r="B18" s="31" t="n">
        <f aca="false">'Employer &amp; Progression'!D16</f>
        <v>0</v>
      </c>
      <c r="C18" s="29" t="s">
        <v>183</v>
      </c>
    </row>
  </sheetData>
  <conditionalFormatting sqref="B9:B14">
    <cfRule type="expression" priority="2" aboveAverage="0" equalAverage="0" bottom="0" percent="0" rank="0" text="" dxfId="0">
      <formula>AND(B9&lt;&gt;"",B9&lt;&gt;"OK")</formula>
    </cfRule>
    <cfRule type="expression" priority="3" aboveAverage="0" equalAverage="0" bottom="0" percent="0" rank="0" text="" dxfId="1">
      <formula>B9="OK"</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2026-10-22T13:07:14Z</dcterms:created>
  <dc:creator>openpyxl</dc:creator>
  <dc:description/>
  <dc:language>en-US</dc:language>
  <cp:lastModifiedBy/>
  <dcterms:modified xsi:type="dcterms:W3CDTF">2026-10-22T13:07:14Z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